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X:\Immigration Index\Crosstabs\March 9, 2023\"/>
    </mc:Choice>
  </mc:AlternateContent>
  <xr:revisionPtr revIDLastSave="0" documentId="13_ncr:1_{4489B590-6E4C-4ABD-A9C4-930F76F01E3F}" xr6:coauthVersionLast="47" xr6:coauthVersionMax="47" xr10:uidLastSave="{00000000-0000-0000-0000-000000000000}"/>
  <bookViews>
    <workbookView xWindow="-23130" yWindow="4815" windowWidth="21600" windowHeight="1129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6" i="1" l="1"/>
  <c r="C100" i="1" s="1"/>
  <c r="D76" i="1"/>
  <c r="E76" i="1"/>
  <c r="F76" i="1"/>
  <c r="F100" i="1" s="1"/>
  <c r="G76" i="1"/>
  <c r="G100" i="1" s="1"/>
  <c r="H76" i="1"/>
  <c r="H100" i="1" s="1"/>
  <c r="I76" i="1"/>
  <c r="I100" i="1" s="1"/>
  <c r="J76" i="1"/>
  <c r="J100" i="1" s="1"/>
  <c r="K76" i="1"/>
  <c r="L76" i="1"/>
  <c r="M76" i="1"/>
  <c r="N76" i="1"/>
  <c r="N100" i="1" s="1"/>
  <c r="O76" i="1"/>
  <c r="O100" i="1" s="1"/>
  <c r="P76" i="1"/>
  <c r="P100" i="1" s="1"/>
  <c r="Q76" i="1"/>
  <c r="Q100" i="1" s="1"/>
  <c r="R76" i="1"/>
  <c r="R100" i="1" s="1"/>
  <c r="S76" i="1"/>
  <c r="S100" i="1" s="1"/>
  <c r="T76" i="1"/>
  <c r="U76" i="1"/>
  <c r="V76" i="1"/>
  <c r="V100" i="1" s="1"/>
  <c r="W76" i="1"/>
  <c r="W100" i="1" s="1"/>
  <c r="X76" i="1"/>
  <c r="X100" i="1" s="1"/>
  <c r="Y76" i="1"/>
  <c r="Y100" i="1" s="1"/>
  <c r="Z76" i="1"/>
  <c r="Z100" i="1" s="1"/>
  <c r="AA76" i="1"/>
  <c r="AA100" i="1" s="1"/>
  <c r="AB76" i="1"/>
  <c r="AC76" i="1"/>
  <c r="C77" i="1"/>
  <c r="C101" i="1" s="1"/>
  <c r="D77" i="1"/>
  <c r="D101" i="1" s="1"/>
  <c r="E77" i="1"/>
  <c r="E101" i="1" s="1"/>
  <c r="F77" i="1"/>
  <c r="F101" i="1" s="1"/>
  <c r="G77" i="1"/>
  <c r="G101" i="1" s="1"/>
  <c r="H77" i="1"/>
  <c r="H101" i="1" s="1"/>
  <c r="I77" i="1"/>
  <c r="J77" i="1"/>
  <c r="K77" i="1"/>
  <c r="L77" i="1"/>
  <c r="L101" i="1" s="1"/>
  <c r="M77" i="1"/>
  <c r="M101" i="1" s="1"/>
  <c r="N77" i="1"/>
  <c r="N101" i="1" s="1"/>
  <c r="O77" i="1"/>
  <c r="O101" i="1" s="1"/>
  <c r="P77" i="1"/>
  <c r="P101" i="1" s="1"/>
  <c r="Q77" i="1"/>
  <c r="R77" i="1"/>
  <c r="S77" i="1"/>
  <c r="T77" i="1"/>
  <c r="T101" i="1" s="1"/>
  <c r="U77" i="1"/>
  <c r="U101" i="1" s="1"/>
  <c r="V77" i="1"/>
  <c r="V101" i="1" s="1"/>
  <c r="W77" i="1"/>
  <c r="W101" i="1" s="1"/>
  <c r="X77" i="1"/>
  <c r="X101" i="1" s="1"/>
  <c r="Y77" i="1"/>
  <c r="Z77" i="1"/>
  <c r="AA77" i="1"/>
  <c r="AA101" i="1" s="1"/>
  <c r="AB77" i="1"/>
  <c r="AB101" i="1" s="1"/>
  <c r="AC77" i="1"/>
  <c r="AC101" i="1" s="1"/>
  <c r="C78" i="1"/>
  <c r="C102" i="1" s="1"/>
  <c r="D78" i="1"/>
  <c r="D102" i="1" s="1"/>
  <c r="E78" i="1"/>
  <c r="E102" i="1" s="1"/>
  <c r="F78" i="1"/>
  <c r="G78" i="1"/>
  <c r="H78" i="1"/>
  <c r="H102" i="1" s="1"/>
  <c r="I78" i="1"/>
  <c r="I102" i="1" s="1"/>
  <c r="J78" i="1"/>
  <c r="J102" i="1" s="1"/>
  <c r="K78" i="1"/>
  <c r="K102" i="1" s="1"/>
  <c r="L78" i="1"/>
  <c r="L102" i="1" s="1"/>
  <c r="M78" i="1"/>
  <c r="M102" i="1" s="1"/>
  <c r="N78" i="1"/>
  <c r="O78" i="1"/>
  <c r="P78" i="1"/>
  <c r="P102" i="1" s="1"/>
  <c r="Q78" i="1"/>
  <c r="Q102" i="1" s="1"/>
  <c r="R78" i="1"/>
  <c r="R102" i="1" s="1"/>
  <c r="S78" i="1"/>
  <c r="S102" i="1" s="1"/>
  <c r="T78" i="1"/>
  <c r="T102" i="1" s="1"/>
  <c r="U78" i="1"/>
  <c r="V78" i="1"/>
  <c r="W78" i="1"/>
  <c r="X78" i="1"/>
  <c r="X102" i="1" s="1"/>
  <c r="Y78" i="1"/>
  <c r="Y102" i="1" s="1"/>
  <c r="Z78" i="1"/>
  <c r="Z102" i="1" s="1"/>
  <c r="AA78" i="1"/>
  <c r="AA102" i="1" s="1"/>
  <c r="AB78" i="1"/>
  <c r="AB102" i="1" s="1"/>
  <c r="AC78" i="1"/>
  <c r="AC102" i="1" s="1"/>
  <c r="AC85" i="1"/>
  <c r="AC109" i="1" s="1"/>
  <c r="AB85" i="1"/>
  <c r="AB109" i="1" s="1"/>
  <c r="AA85" i="1"/>
  <c r="AA109" i="1" s="1"/>
  <c r="Z85" i="1"/>
  <c r="Z109" i="1" s="1"/>
  <c r="Y85" i="1"/>
  <c r="Y109" i="1" s="1"/>
  <c r="X85" i="1"/>
  <c r="X109" i="1" s="1"/>
  <c r="W85" i="1"/>
  <c r="W109" i="1" s="1"/>
  <c r="V85" i="1"/>
  <c r="V109" i="1" s="1"/>
  <c r="U85" i="1"/>
  <c r="U109" i="1" s="1"/>
  <c r="T85" i="1"/>
  <c r="T109" i="1" s="1"/>
  <c r="S85" i="1"/>
  <c r="S109" i="1" s="1"/>
  <c r="R85" i="1"/>
  <c r="R109" i="1" s="1"/>
  <c r="Q85" i="1"/>
  <c r="Q109" i="1" s="1"/>
  <c r="P85" i="1"/>
  <c r="P109" i="1" s="1"/>
  <c r="O85" i="1"/>
  <c r="O109" i="1" s="1"/>
  <c r="N85" i="1"/>
  <c r="N109" i="1" s="1"/>
  <c r="M85" i="1"/>
  <c r="M109" i="1" s="1"/>
  <c r="L85" i="1"/>
  <c r="L109" i="1" s="1"/>
  <c r="K85" i="1"/>
  <c r="K109" i="1" s="1"/>
  <c r="J85" i="1"/>
  <c r="J109" i="1" s="1"/>
  <c r="I85" i="1"/>
  <c r="I109" i="1" s="1"/>
  <c r="H85" i="1"/>
  <c r="H109" i="1" s="1"/>
  <c r="G85" i="1"/>
  <c r="G109" i="1" s="1"/>
  <c r="F85" i="1"/>
  <c r="F109" i="1" s="1"/>
  <c r="E85" i="1"/>
  <c r="E109" i="1" s="1"/>
  <c r="D85" i="1"/>
  <c r="D109" i="1" s="1"/>
  <c r="C85" i="1"/>
  <c r="C109" i="1" s="1"/>
  <c r="AC84" i="1"/>
  <c r="AC108" i="1" s="1"/>
  <c r="AB84" i="1"/>
  <c r="AB108" i="1" s="1"/>
  <c r="AA84" i="1"/>
  <c r="AA108" i="1" s="1"/>
  <c r="Z84" i="1"/>
  <c r="Z108" i="1" s="1"/>
  <c r="Y84" i="1"/>
  <c r="Y108" i="1" s="1"/>
  <c r="X84" i="1"/>
  <c r="X108" i="1" s="1"/>
  <c r="W84" i="1"/>
  <c r="W108" i="1" s="1"/>
  <c r="V84" i="1"/>
  <c r="V108" i="1" s="1"/>
  <c r="U84" i="1"/>
  <c r="U108" i="1" s="1"/>
  <c r="T84" i="1"/>
  <c r="T108" i="1" s="1"/>
  <c r="S84" i="1"/>
  <c r="S108" i="1" s="1"/>
  <c r="R84" i="1"/>
  <c r="R108" i="1" s="1"/>
  <c r="Q84" i="1"/>
  <c r="Q108" i="1" s="1"/>
  <c r="P84" i="1"/>
  <c r="P108" i="1" s="1"/>
  <c r="O84" i="1"/>
  <c r="O108" i="1" s="1"/>
  <c r="N84" i="1"/>
  <c r="N108" i="1" s="1"/>
  <c r="M84" i="1"/>
  <c r="M108" i="1" s="1"/>
  <c r="L84" i="1"/>
  <c r="L108" i="1" s="1"/>
  <c r="K84" i="1"/>
  <c r="K108" i="1" s="1"/>
  <c r="J84" i="1"/>
  <c r="J108" i="1" s="1"/>
  <c r="I84" i="1"/>
  <c r="I108" i="1" s="1"/>
  <c r="H84" i="1"/>
  <c r="H108" i="1" s="1"/>
  <c r="G84" i="1"/>
  <c r="G108" i="1" s="1"/>
  <c r="F84" i="1"/>
  <c r="F108" i="1" s="1"/>
  <c r="E84" i="1"/>
  <c r="E108" i="1" s="1"/>
  <c r="D84" i="1"/>
  <c r="D108" i="1" s="1"/>
  <c r="C84" i="1"/>
  <c r="C108" i="1" s="1"/>
  <c r="AC83" i="1"/>
  <c r="AC107" i="1" s="1"/>
  <c r="AB83" i="1"/>
  <c r="AB107" i="1" s="1"/>
  <c r="AA83" i="1"/>
  <c r="AA107" i="1" s="1"/>
  <c r="Z83" i="1"/>
  <c r="Z107" i="1" s="1"/>
  <c r="Y83" i="1"/>
  <c r="Y107" i="1" s="1"/>
  <c r="X83" i="1"/>
  <c r="X107" i="1" s="1"/>
  <c r="W83" i="1"/>
  <c r="W107" i="1" s="1"/>
  <c r="V83" i="1"/>
  <c r="V107" i="1" s="1"/>
  <c r="U83" i="1"/>
  <c r="U107" i="1" s="1"/>
  <c r="T83" i="1"/>
  <c r="T107" i="1" s="1"/>
  <c r="S83" i="1"/>
  <c r="S107" i="1" s="1"/>
  <c r="R83" i="1"/>
  <c r="R107" i="1" s="1"/>
  <c r="Q83" i="1"/>
  <c r="Q107" i="1" s="1"/>
  <c r="P83" i="1"/>
  <c r="P107" i="1" s="1"/>
  <c r="O83" i="1"/>
  <c r="O107" i="1" s="1"/>
  <c r="N83" i="1"/>
  <c r="N107" i="1" s="1"/>
  <c r="M83" i="1"/>
  <c r="M107" i="1" s="1"/>
  <c r="L83" i="1"/>
  <c r="L107" i="1" s="1"/>
  <c r="K83" i="1"/>
  <c r="K107" i="1" s="1"/>
  <c r="J83" i="1"/>
  <c r="J107" i="1" s="1"/>
  <c r="I83" i="1"/>
  <c r="I107" i="1" s="1"/>
  <c r="H83" i="1"/>
  <c r="H107" i="1" s="1"/>
  <c r="G83" i="1"/>
  <c r="G107" i="1" s="1"/>
  <c r="F83" i="1"/>
  <c r="F107" i="1" s="1"/>
  <c r="E83" i="1"/>
  <c r="E107" i="1" s="1"/>
  <c r="D83" i="1"/>
  <c r="D107" i="1" s="1"/>
  <c r="C83" i="1"/>
  <c r="C107" i="1" s="1"/>
  <c r="AC82" i="1"/>
  <c r="AC106" i="1" s="1"/>
  <c r="AB82" i="1"/>
  <c r="AB106" i="1" s="1"/>
  <c r="AA82" i="1"/>
  <c r="AA106" i="1" s="1"/>
  <c r="Z82" i="1"/>
  <c r="Z106" i="1" s="1"/>
  <c r="Y82" i="1"/>
  <c r="Y106" i="1" s="1"/>
  <c r="X82" i="1"/>
  <c r="X106" i="1" s="1"/>
  <c r="W82" i="1"/>
  <c r="W106" i="1" s="1"/>
  <c r="V82" i="1"/>
  <c r="V106" i="1" s="1"/>
  <c r="U82" i="1"/>
  <c r="U106" i="1" s="1"/>
  <c r="T82" i="1"/>
  <c r="T106" i="1" s="1"/>
  <c r="S82" i="1"/>
  <c r="S106" i="1" s="1"/>
  <c r="R82" i="1"/>
  <c r="R106" i="1" s="1"/>
  <c r="Q82" i="1"/>
  <c r="Q106" i="1" s="1"/>
  <c r="P82" i="1"/>
  <c r="P106" i="1" s="1"/>
  <c r="O82" i="1"/>
  <c r="O106" i="1" s="1"/>
  <c r="N82" i="1"/>
  <c r="N106" i="1" s="1"/>
  <c r="M82" i="1"/>
  <c r="M106" i="1" s="1"/>
  <c r="L82" i="1"/>
  <c r="L106" i="1" s="1"/>
  <c r="K82" i="1"/>
  <c r="K106" i="1" s="1"/>
  <c r="J82" i="1"/>
  <c r="J106" i="1" s="1"/>
  <c r="I82" i="1"/>
  <c r="I106" i="1" s="1"/>
  <c r="H82" i="1"/>
  <c r="H106" i="1" s="1"/>
  <c r="G82" i="1"/>
  <c r="G106" i="1" s="1"/>
  <c r="F82" i="1"/>
  <c r="F106" i="1" s="1"/>
  <c r="E82" i="1"/>
  <c r="E106" i="1" s="1"/>
  <c r="D82" i="1"/>
  <c r="D106" i="1" s="1"/>
  <c r="C82" i="1"/>
  <c r="C106" i="1" s="1"/>
  <c r="AC81" i="1"/>
  <c r="AC105" i="1" s="1"/>
  <c r="AB81" i="1"/>
  <c r="AB105" i="1" s="1"/>
  <c r="AA81" i="1"/>
  <c r="AA105" i="1" s="1"/>
  <c r="Z81" i="1"/>
  <c r="Z105" i="1" s="1"/>
  <c r="Y81" i="1"/>
  <c r="Y105" i="1" s="1"/>
  <c r="X81" i="1"/>
  <c r="X105" i="1" s="1"/>
  <c r="W81" i="1"/>
  <c r="W105" i="1" s="1"/>
  <c r="V81" i="1"/>
  <c r="V105" i="1" s="1"/>
  <c r="U81" i="1"/>
  <c r="U105" i="1" s="1"/>
  <c r="T81" i="1"/>
  <c r="T105" i="1" s="1"/>
  <c r="S81" i="1"/>
  <c r="S105" i="1" s="1"/>
  <c r="R81" i="1"/>
  <c r="R105" i="1" s="1"/>
  <c r="Q81" i="1"/>
  <c r="Q105" i="1" s="1"/>
  <c r="P81" i="1"/>
  <c r="P105" i="1" s="1"/>
  <c r="O81" i="1"/>
  <c r="O105" i="1" s="1"/>
  <c r="N81" i="1"/>
  <c r="N105" i="1" s="1"/>
  <c r="M81" i="1"/>
  <c r="M105" i="1" s="1"/>
  <c r="L81" i="1"/>
  <c r="L105" i="1" s="1"/>
  <c r="K81" i="1"/>
  <c r="K105" i="1" s="1"/>
  <c r="J81" i="1"/>
  <c r="J105" i="1" s="1"/>
  <c r="I81" i="1"/>
  <c r="I105" i="1" s="1"/>
  <c r="H81" i="1"/>
  <c r="H105" i="1" s="1"/>
  <c r="G81" i="1"/>
  <c r="G105" i="1" s="1"/>
  <c r="F81" i="1"/>
  <c r="F105" i="1" s="1"/>
  <c r="E81" i="1"/>
  <c r="E105" i="1" s="1"/>
  <c r="D81" i="1"/>
  <c r="D105" i="1" s="1"/>
  <c r="C81" i="1"/>
  <c r="C105" i="1" s="1"/>
  <c r="AC80" i="1"/>
  <c r="AC104" i="1" s="1"/>
  <c r="AB80" i="1"/>
  <c r="AB104" i="1" s="1"/>
  <c r="AA80" i="1"/>
  <c r="AA104" i="1" s="1"/>
  <c r="Z80" i="1"/>
  <c r="Z104" i="1" s="1"/>
  <c r="Y80" i="1"/>
  <c r="Y104" i="1" s="1"/>
  <c r="X80" i="1"/>
  <c r="X104" i="1" s="1"/>
  <c r="W80" i="1"/>
  <c r="W104" i="1" s="1"/>
  <c r="V80" i="1"/>
  <c r="V104" i="1" s="1"/>
  <c r="U80" i="1"/>
  <c r="U104" i="1" s="1"/>
  <c r="T80" i="1"/>
  <c r="T104" i="1" s="1"/>
  <c r="S80" i="1"/>
  <c r="S104" i="1" s="1"/>
  <c r="R80" i="1"/>
  <c r="R104" i="1" s="1"/>
  <c r="Q80" i="1"/>
  <c r="Q104" i="1" s="1"/>
  <c r="P80" i="1"/>
  <c r="P104" i="1" s="1"/>
  <c r="O80" i="1"/>
  <c r="O104" i="1" s="1"/>
  <c r="N80" i="1"/>
  <c r="N104" i="1" s="1"/>
  <c r="M80" i="1"/>
  <c r="M104" i="1" s="1"/>
  <c r="L80" i="1"/>
  <c r="L104" i="1" s="1"/>
  <c r="K80" i="1"/>
  <c r="K104" i="1" s="1"/>
  <c r="J80" i="1"/>
  <c r="J104" i="1" s="1"/>
  <c r="I80" i="1"/>
  <c r="I104" i="1" s="1"/>
  <c r="H80" i="1"/>
  <c r="H104" i="1" s="1"/>
  <c r="G80" i="1"/>
  <c r="G104" i="1" s="1"/>
  <c r="F80" i="1"/>
  <c r="F104" i="1" s="1"/>
  <c r="E80" i="1"/>
  <c r="E104" i="1" s="1"/>
  <c r="D80" i="1"/>
  <c r="D104" i="1" s="1"/>
  <c r="C80" i="1"/>
  <c r="C104" i="1" s="1"/>
  <c r="AC79" i="1"/>
  <c r="AC103" i="1" s="1"/>
  <c r="AB79" i="1"/>
  <c r="AB103" i="1" s="1"/>
  <c r="AA79" i="1"/>
  <c r="AA103" i="1" s="1"/>
  <c r="Z79" i="1"/>
  <c r="Z103" i="1" s="1"/>
  <c r="Y79" i="1"/>
  <c r="Y103" i="1" s="1"/>
  <c r="X79" i="1"/>
  <c r="X103" i="1" s="1"/>
  <c r="W79" i="1"/>
  <c r="W103" i="1" s="1"/>
  <c r="V79" i="1"/>
  <c r="V103" i="1" s="1"/>
  <c r="U79" i="1"/>
  <c r="U103" i="1" s="1"/>
  <c r="T79" i="1"/>
  <c r="T103" i="1" s="1"/>
  <c r="S79" i="1"/>
  <c r="S103" i="1" s="1"/>
  <c r="R79" i="1"/>
  <c r="R103" i="1" s="1"/>
  <c r="Q79" i="1"/>
  <c r="Q103" i="1" s="1"/>
  <c r="P79" i="1"/>
  <c r="P103" i="1" s="1"/>
  <c r="O79" i="1"/>
  <c r="O103" i="1" s="1"/>
  <c r="N79" i="1"/>
  <c r="N103" i="1" s="1"/>
  <c r="M79" i="1"/>
  <c r="M103" i="1" s="1"/>
  <c r="L79" i="1"/>
  <c r="L103" i="1" s="1"/>
  <c r="K79" i="1"/>
  <c r="K103" i="1" s="1"/>
  <c r="J79" i="1"/>
  <c r="J103" i="1" s="1"/>
  <c r="I79" i="1"/>
  <c r="I103" i="1" s="1"/>
  <c r="H79" i="1"/>
  <c r="H103" i="1" s="1"/>
  <c r="G79" i="1"/>
  <c r="G103" i="1" s="1"/>
  <c r="F79" i="1"/>
  <c r="F103" i="1" s="1"/>
  <c r="E79" i="1"/>
  <c r="E103" i="1" s="1"/>
  <c r="D79" i="1"/>
  <c r="D103" i="1" s="1"/>
  <c r="C79" i="1"/>
  <c r="C103" i="1" s="1"/>
  <c r="W102" i="1"/>
  <c r="V102" i="1"/>
  <c r="U102" i="1"/>
  <c r="O102" i="1"/>
  <c r="N102" i="1"/>
  <c r="G102" i="1"/>
  <c r="F102" i="1"/>
  <c r="Z101" i="1"/>
  <c r="Y101" i="1"/>
  <c r="S101" i="1"/>
  <c r="R101" i="1"/>
  <c r="Q101" i="1"/>
  <c r="K101" i="1"/>
  <c r="J101" i="1"/>
  <c r="I101" i="1"/>
  <c r="AC100" i="1"/>
  <c r="AB100" i="1"/>
  <c r="U100" i="1"/>
  <c r="T100" i="1"/>
  <c r="M100" i="1"/>
  <c r="L100" i="1"/>
  <c r="K100" i="1"/>
  <c r="E100" i="1"/>
  <c r="D100" i="1"/>
  <c r="E112" i="1" l="1"/>
  <c r="U112" i="1"/>
  <c r="AC112" i="1"/>
  <c r="M112" i="1"/>
  <c r="W112" i="1"/>
  <c r="F112" i="1"/>
  <c r="N112" i="1"/>
  <c r="V112" i="1"/>
  <c r="X112" i="1"/>
  <c r="I112" i="1"/>
  <c r="Q112" i="1"/>
  <c r="Y112" i="1"/>
  <c r="G112" i="1"/>
  <c r="R112" i="1"/>
  <c r="Z112" i="1"/>
  <c r="H112" i="1"/>
  <c r="J112" i="1"/>
  <c r="C112" i="1"/>
  <c r="K112" i="1"/>
  <c r="S112" i="1"/>
  <c r="AA112" i="1"/>
  <c r="O112" i="1"/>
  <c r="D112" i="1"/>
  <c r="L112" i="1"/>
  <c r="T112" i="1"/>
  <c r="AB112" i="1"/>
  <c r="P112" i="1"/>
  <c r="C4" i="1" l="1"/>
  <c r="V4" i="1"/>
  <c r="R4" i="1"/>
  <c r="M4" i="1"/>
  <c r="H4" i="1"/>
  <c r="N4" i="1"/>
  <c r="AA4" i="1"/>
  <c r="S4" i="1"/>
  <c r="K4" i="1"/>
  <c r="AC4" i="1"/>
  <c r="D4" i="1"/>
  <c r="O4" i="1"/>
  <c r="W4" i="1"/>
  <c r="P4" i="1"/>
  <c r="I4" i="1"/>
  <c r="U4" i="1"/>
  <c r="L4" i="1"/>
  <c r="Z4" i="1"/>
  <c r="F4" i="1"/>
  <c r="G4" i="1"/>
  <c r="Y4" i="1"/>
  <c r="Q4" i="1"/>
  <c r="AB4" i="1"/>
  <c r="T4" i="1"/>
  <c r="J4" i="1"/>
  <c r="X4" i="1"/>
  <c r="E4" i="1"/>
</calcChain>
</file>

<file path=xl/sharedStrings.xml><?xml version="1.0" encoding="utf-8"?>
<sst xmlns="http://schemas.openxmlformats.org/spreadsheetml/2006/main" count="456" uniqueCount="88">
  <si>
    <t>National Survey of 1250 Likely Voters</t>
  </si>
  <si>
    <t>Total</t>
  </si>
  <si>
    <t>Gender</t>
  </si>
  <si>
    <t>Age</t>
  </si>
  <si>
    <t>Race</t>
  </si>
  <si>
    <t>Party</t>
  </si>
  <si>
    <t>Ideology</t>
  </si>
  <si>
    <t>Education</t>
  </si>
  <si>
    <t>Religion</t>
  </si>
  <si>
    <t>Where do you live</t>
  </si>
  <si>
    <t>Income</t>
  </si>
  <si>
    <t>LV's</t>
  </si>
  <si>
    <t>Men</t>
  </si>
  <si>
    <t>Women</t>
  </si>
  <si>
    <t>18-39</t>
  </si>
  <si>
    <t>40-64</t>
  </si>
  <si>
    <t>65+</t>
  </si>
  <si>
    <t>White</t>
  </si>
  <si>
    <t>Black</t>
  </si>
  <si>
    <t>Hispanic</t>
  </si>
  <si>
    <t>Other</t>
  </si>
  <si>
    <t>Republican</t>
  </si>
  <si>
    <t>Democrat</t>
  </si>
  <si>
    <t>Conservative</t>
  </si>
  <si>
    <t>Moderate</t>
  </si>
  <si>
    <t>Liberal</t>
  </si>
  <si>
    <t>Not sure</t>
  </si>
  <si>
    <t>No college degree</t>
  </si>
  <si>
    <t>College degree</t>
  </si>
  <si>
    <t>Evangelical Christian</t>
  </si>
  <si>
    <t>Protestant</t>
  </si>
  <si>
    <t>Catholic</t>
  </si>
  <si>
    <t>Major city</t>
  </si>
  <si>
    <t>Suburbs</t>
  </si>
  <si>
    <t>Small City/Town/Rural</t>
  </si>
  <si>
    <t>On the question of illegal immigration, is the government doing too much or too little to reduce illegal border crossings and visitor overstays?</t>
  </si>
  <si>
    <t>Too much</t>
  </si>
  <si>
    <t>Too little</t>
  </si>
  <si>
    <t>About right</t>
  </si>
  <si>
    <t>In trying to control illegal immigration, should the government mandate that all employers use the federal electronic E-Verify system to help ensure that they hire only legal workers for U.S. jobs?</t>
  </si>
  <si>
    <t>Yes</t>
  </si>
  <si>
    <t>No</t>
  </si>
  <si>
    <t>Do you strongly favor, somewhat favor, somewhat oppose or strongly oppose giving lifetime work permits to most of the approximately two million illegal residents who came to this country when they were minors?</t>
  </si>
  <si>
    <t>Strongly favor</t>
  </si>
  <si>
    <t>Somewhat favor</t>
  </si>
  <si>
    <t>Somewhat oppose</t>
  </si>
  <si>
    <t>Strongly oppose</t>
  </si>
  <si>
    <t>Do you strongly favor, somewhat favor, somewhat oppose or strongly oppose giving lifetime work permits to most of the estimated 12 million illegal residents of all ages who currently reside in the United States?</t>
  </si>
  <si>
    <t>Which is closest to the number of new immigrants the government should be adding each year -- fewer than 500,000, 750,000, one million, one and a half million, or more than one and a half million?</t>
  </si>
  <si>
    <t>Fewer than 500,000</t>
  </si>
  <si>
    <t>750,000</t>
  </si>
  <si>
    <t>One million</t>
  </si>
  <si>
    <t>One an a half million</t>
  </si>
  <si>
    <t>More than one and a half million</t>
  </si>
  <si>
    <t>Do you favor legal immigrants being allowed to bring with them only a spouse and minor children, or do you favor them also eventually bringing in other adult relatives in a process that can include extended family and their spouses' families?</t>
  </si>
  <si>
    <t>You favor legal immigrants being allowed to bring with them only a spouse and minor children</t>
  </si>
  <si>
    <t>You favor also eventually bringing in other adult relatives that can include extended family and their spouses' families</t>
  </si>
  <si>
    <t>Better for businesses to raise the pay and try harder to recruit non-working Americans even if it causes prices to rise</t>
  </si>
  <si>
    <t>Better for the government to bring in new foreign workers to help keep business costs and prices down</t>
  </si>
  <si>
    <t>Should Congress increase the number of foreign workers taking higher-skill U.S. jobs or does the country already have enough talented people to train and recruit for most of those jobs?</t>
  </si>
  <si>
    <t>Increase the number of foreign workers taking higher-skill U.S. jobs</t>
  </si>
  <si>
    <t>The country already has enough talented people to train and recruit for most of those jobs</t>
  </si>
  <si>
    <t>Continue immigration driven population growth at the current levels</t>
  </si>
  <si>
    <t>Slow down immigration driven population growth</t>
  </si>
  <si>
    <t>Have no immigration driven population growth at all</t>
  </si>
  <si>
    <t>Should immigration-driven population growth be reduced to limit the expansion of cities into U.S. wildlife habitats and farmland?</t>
  </si>
  <si>
    <t>When businesses say they are having trouble finding Americans to take jobs in construction, manufacturing, hospitality and other service work, what is generally best for the country?  Is it better for businesses to raise the pay and try harder to recruit non-working Americans even if it causes prices to rise, or is it better for the government to bring in new foreign workers to help keep business costs and prices down?</t>
  </si>
  <si>
    <t>The Census Bureau projects that current immigration policies are responsible for most U.S. population growth and will add 75 million people over the next 40 years. In terms of the effect on the overall quality of life in the United States, do you favor continuing this level of immigration-driven population growth, slowing down immigration-driven population growth or having no immigration-driven population growth at all?</t>
  </si>
  <si>
    <t>This week</t>
  </si>
  <si>
    <t>Q1</t>
  </si>
  <si>
    <t>Q2</t>
  </si>
  <si>
    <t>Q3</t>
  </si>
  <si>
    <t>Q4</t>
  </si>
  <si>
    <t>Q5</t>
  </si>
  <si>
    <t>Q6</t>
  </si>
  <si>
    <t>Q7</t>
  </si>
  <si>
    <t>Q8</t>
  </si>
  <si>
    <t>Q9</t>
  </si>
  <si>
    <t>Q10</t>
  </si>
  <si>
    <t>Baseline</t>
  </si>
  <si>
    <t xml:space="preserve">Index </t>
  </si>
  <si>
    <t>Overal Index</t>
  </si>
  <si>
    <t>INDEX</t>
  </si>
  <si>
    <t>Less than $100K</t>
  </si>
  <si>
    <t>$100K+</t>
  </si>
  <si>
    <t>Where do you live?</t>
  </si>
  <si>
    <t>Small city / town / rural</t>
  </si>
  <si>
    <t>Conducted March 5-9, 2023 by Rasmussen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</si>
</sst>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5" x14ac:knownFonts="1">
    <font>
      <sz val="11"/>
      <color theme="1"/>
      <name val="Calibri"/>
      <family val="2"/>
      <scheme val="minor"/>
    </font>
    <font>
      <b/>
      <sz val="10"/>
      <color rgb="FF000000"/>
      <name val="Arial Bold"/>
      <family val="2"/>
    </font>
    <font>
      <sz val="9"/>
      <color rgb="FF000000"/>
      <name val="Arial"/>
      <family val="2"/>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none">
        <bgColor rgb="FFFFFFFF"/>
      </patternFill>
    </fill>
  </fills>
  <borders count="24">
    <border>
      <left/>
      <right/>
      <top/>
      <bottom/>
      <diagonal/>
    </border>
    <border>
      <left/>
      <right/>
      <top/>
      <bottom/>
      <diagonal/>
    </border>
    <border>
      <left style="thick">
        <color rgb="FF000000"/>
      </left>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style="thick">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style="thick">
        <color rgb="FF000000"/>
      </right>
      <top style="thick">
        <color rgb="FF000000"/>
      </top>
      <bottom/>
      <diagonal/>
    </border>
    <border>
      <left/>
      <right style="thick">
        <color rgb="FF000000"/>
      </right>
      <top/>
      <bottom/>
      <diagonal/>
    </border>
    <border>
      <left/>
      <right style="thick">
        <color rgb="FF000000"/>
      </right>
      <top/>
      <bottom style="thick">
        <color rgb="FF000000"/>
      </bottom>
      <diagonal/>
    </border>
    <border>
      <left style="thin">
        <color rgb="FF000000"/>
      </left>
      <right style="thin">
        <color rgb="FF000000"/>
      </right>
      <top style="thick">
        <color rgb="FF000000"/>
      </top>
      <bottom/>
      <diagonal/>
    </border>
    <border>
      <left style="thin">
        <color rgb="FF000000"/>
      </left>
      <right/>
      <top style="thick">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style="thin">
        <color rgb="FF000000"/>
      </left>
      <right style="medium">
        <color rgb="FF000000"/>
      </right>
      <top style="thick">
        <color rgb="FF000000"/>
      </top>
      <bottom style="thin">
        <color rgb="FF000000"/>
      </bottom>
      <diagonal/>
    </border>
    <border>
      <left style="thin">
        <color rgb="FF000000"/>
      </left>
      <right style="medium">
        <color rgb="FF000000"/>
      </right>
      <top style="thin">
        <color rgb="FF000000"/>
      </top>
      <bottom style="thick">
        <color rgb="FF000000"/>
      </bottom>
      <diagonal/>
    </border>
    <border>
      <left/>
      <right/>
      <top style="thick">
        <color rgb="FF000000"/>
      </top>
      <bottom style="thin">
        <color rgb="FF000000"/>
      </bottom>
      <diagonal/>
    </border>
    <border>
      <left/>
      <right style="thin">
        <color rgb="FF000000"/>
      </right>
      <top style="thick">
        <color rgb="FF000000"/>
      </top>
      <bottom style="thin">
        <color rgb="FF000000"/>
      </bottom>
      <diagonal/>
    </border>
  </borders>
  <cellStyleXfs count="145">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9" fontId="3" fillId="0" borderId="0" applyFont="0" applyFill="0" applyBorder="0" applyAlignment="0" applyProtection="0"/>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cellStyleXfs>
  <cellXfs count="42">
    <xf numFmtId="0" fontId="0" fillId="0" borderId="0" xfId="0"/>
    <xf numFmtId="0" fontId="1" fillId="2" borderId="1" xfId="1" applyFont="1" applyFill="1" applyBorder="1"/>
    <xf numFmtId="0" fontId="2" fillId="2" borderId="11" xfId="13" applyFont="1" applyFill="1" applyBorder="1" applyAlignment="1">
      <alignment horizontal="left" vertical="top" wrapText="1"/>
    </xf>
    <xf numFmtId="0" fontId="2" fillId="2" borderId="12" xfId="14" applyFont="1" applyFill="1" applyBorder="1" applyAlignment="1">
      <alignment horizontal="left" vertical="top" wrapText="1"/>
    </xf>
    <xf numFmtId="0" fontId="2" fillId="2" borderId="13" xfId="15" applyFont="1" applyFill="1" applyBorder="1" applyAlignment="1">
      <alignment horizontal="left" vertical="top" wrapText="1"/>
    </xf>
    <xf numFmtId="0" fontId="0" fillId="0" borderId="0" xfId="0" applyAlignment="1">
      <alignment horizontal="center" vertical="center"/>
    </xf>
    <xf numFmtId="0" fontId="2" fillId="2" borderId="2" xfId="2" applyFont="1" applyFill="1" applyBorder="1" applyAlignment="1">
      <alignment horizontal="center" vertical="center" wrapText="1"/>
    </xf>
    <xf numFmtId="0" fontId="2" fillId="2" borderId="5" xfId="6" applyFont="1" applyFill="1" applyBorder="1" applyAlignment="1">
      <alignment horizontal="center" vertical="center" wrapText="1"/>
    </xf>
    <xf numFmtId="0" fontId="2" fillId="2" borderId="6" xfId="7" applyFont="1" applyFill="1" applyBorder="1" applyAlignment="1">
      <alignment horizontal="center" vertical="center" wrapText="1"/>
    </xf>
    <xf numFmtId="0" fontId="2" fillId="2" borderId="7" xfId="8" applyFont="1" applyFill="1" applyBorder="1" applyAlignment="1">
      <alignment horizontal="center" vertical="center" wrapText="1"/>
    </xf>
    <xf numFmtId="0" fontId="2" fillId="2" borderId="1" xfId="33" applyFont="1" applyAlignment="1">
      <alignment horizontal="left" vertical="top" wrapText="1"/>
    </xf>
    <xf numFmtId="165" fontId="0" fillId="0" borderId="0" xfId="0" applyNumberFormat="1" applyAlignment="1">
      <alignment horizontal="center" vertical="center"/>
    </xf>
    <xf numFmtId="0" fontId="4" fillId="0" borderId="0" xfId="0" applyFont="1"/>
    <xf numFmtId="165" fontId="4" fillId="0" borderId="0" xfId="0" applyNumberFormat="1" applyFont="1" applyAlignment="1">
      <alignment horizontal="center" vertical="center"/>
    </xf>
    <xf numFmtId="0" fontId="2" fillId="2" borderId="6" xfId="51" applyFont="1" applyBorder="1" applyAlignment="1">
      <alignment horizontal="center" vertical="center" wrapText="1"/>
    </xf>
    <xf numFmtId="0" fontId="2" fillId="2" borderId="21" xfId="53" applyFont="1" applyBorder="1" applyAlignment="1">
      <alignment horizontal="center" vertical="center" wrapText="1"/>
    </xf>
    <xf numFmtId="164" fontId="2" fillId="2" borderId="8" xfId="99" applyNumberFormat="1" applyFont="1" applyBorder="1" applyAlignment="1">
      <alignment horizontal="center" vertical="center"/>
    </xf>
    <xf numFmtId="164" fontId="2" fillId="2" borderId="14" xfId="100" applyNumberFormat="1" applyFont="1" applyBorder="1" applyAlignment="1">
      <alignment horizontal="center" vertical="center"/>
    </xf>
    <xf numFmtId="164" fontId="2" fillId="2" borderId="15" xfId="101" applyNumberFormat="1" applyFont="1" applyBorder="1" applyAlignment="1">
      <alignment horizontal="center" vertical="center"/>
    </xf>
    <xf numFmtId="164" fontId="2" fillId="2" borderId="9" xfId="102" applyNumberFormat="1" applyFont="1" applyBorder="1" applyAlignment="1">
      <alignment horizontal="center" vertical="center"/>
    </xf>
    <xf numFmtId="164" fontId="2" fillId="2" borderId="16" xfId="103" applyNumberFormat="1" applyFont="1" applyBorder="1" applyAlignment="1">
      <alignment horizontal="center" vertical="center"/>
    </xf>
    <xf numFmtId="164" fontId="2" fillId="2" borderId="17" xfId="104" applyNumberFormat="1" applyFont="1" applyBorder="1" applyAlignment="1">
      <alignment horizontal="center" vertical="center"/>
    </xf>
    <xf numFmtId="164" fontId="2" fillId="2" borderId="10" xfId="105" applyNumberFormat="1" applyFont="1" applyBorder="1" applyAlignment="1">
      <alignment horizontal="center" vertical="center"/>
    </xf>
    <xf numFmtId="164" fontId="2" fillId="2" borderId="18" xfId="106" applyNumberFormat="1" applyFont="1" applyBorder="1" applyAlignment="1">
      <alignment horizontal="center" vertical="center"/>
    </xf>
    <xf numFmtId="164" fontId="2" fillId="2" borderId="19" xfId="107" applyNumberFormat="1" applyFont="1" applyBorder="1" applyAlignment="1">
      <alignment horizontal="center" vertical="center"/>
    </xf>
    <xf numFmtId="0" fontId="2" fillId="2" borderId="2" xfId="108" applyFont="1" applyBorder="1" applyAlignment="1">
      <alignment horizontal="center" vertical="center" wrapText="1"/>
    </xf>
    <xf numFmtId="0" fontId="2" fillId="2" borderId="5" xfId="111" applyFont="1" applyBorder="1" applyAlignment="1">
      <alignment horizontal="center" vertical="center" wrapText="1"/>
    </xf>
    <xf numFmtId="0" fontId="2" fillId="2" borderId="6" xfId="112" applyFont="1" applyBorder="1" applyAlignment="1">
      <alignment horizontal="center" vertical="center" wrapText="1"/>
    </xf>
    <xf numFmtId="0" fontId="2" fillId="2" borderId="7" xfId="113" applyFont="1" applyBorder="1" applyAlignment="1">
      <alignment horizontal="center" vertical="center" wrapText="1"/>
    </xf>
    <xf numFmtId="164" fontId="2" fillId="2" borderId="14" xfId="129" applyNumberFormat="1" applyFont="1" applyFill="1" applyBorder="1" applyAlignment="1">
      <alignment horizontal="center" vertical="center"/>
    </xf>
    <xf numFmtId="164" fontId="2" fillId="2" borderId="16" xfId="129" applyNumberFormat="1" applyFont="1" applyFill="1" applyBorder="1" applyAlignment="1">
      <alignment horizontal="center" vertical="center"/>
    </xf>
    <xf numFmtId="164" fontId="2" fillId="2" borderId="18" xfId="129" applyNumberFormat="1" applyFont="1" applyFill="1" applyBorder="1" applyAlignment="1">
      <alignment horizontal="center" vertical="center"/>
    </xf>
    <xf numFmtId="0" fontId="2" fillId="2" borderId="4" xfId="4" applyFont="1" applyFill="1" applyBorder="1" applyAlignment="1">
      <alignment horizontal="center" vertical="center" wrapText="1"/>
    </xf>
    <xf numFmtId="0" fontId="2" fillId="2" borderId="3" xfId="3" applyFont="1" applyFill="1" applyBorder="1" applyAlignment="1">
      <alignment horizontal="center" vertical="center" wrapText="1"/>
    </xf>
    <xf numFmtId="0" fontId="2" fillId="2" borderId="4" xfId="47" applyFont="1" applyBorder="1" applyAlignment="1">
      <alignment horizontal="center" vertical="center" wrapText="1"/>
    </xf>
    <xf numFmtId="0" fontId="2" fillId="2" borderId="20" xfId="49" applyFont="1" applyBorder="1" applyAlignment="1">
      <alignment horizontal="center" vertical="center" wrapText="1"/>
    </xf>
    <xf numFmtId="0" fontId="2" fillId="2" borderId="8" xfId="10" applyFont="1" applyFill="1" applyBorder="1" applyAlignment="1">
      <alignment horizontal="left" vertical="top" wrapText="1"/>
    </xf>
    <xf numFmtId="0" fontId="2" fillId="2" borderId="9" xfId="11" applyFont="1" applyFill="1" applyBorder="1" applyAlignment="1">
      <alignment horizontal="left" vertical="top" wrapText="1"/>
    </xf>
    <xf numFmtId="0" fontId="2" fillId="2" borderId="10" xfId="12" applyFont="1" applyFill="1" applyBorder="1" applyAlignment="1">
      <alignment horizontal="left" vertical="top" wrapText="1"/>
    </xf>
    <xf numFmtId="0" fontId="2" fillId="2" borderId="4" xfId="109" applyFont="1" applyBorder="1" applyAlignment="1">
      <alignment horizontal="center" vertical="center" wrapText="1"/>
    </xf>
    <xf numFmtId="0" fontId="2" fillId="2" borderId="23" xfId="109" applyFont="1" applyBorder="1" applyAlignment="1">
      <alignment horizontal="center" vertical="center" wrapText="1"/>
    </xf>
    <xf numFmtId="0" fontId="2" fillId="2" borderId="22" xfId="109" applyFont="1" applyBorder="1" applyAlignment="1">
      <alignment horizontal="center" vertical="center" wrapText="1"/>
    </xf>
  </cellXfs>
  <cellStyles count="145">
    <cellStyle name="Normal" xfId="0" builtinId="0"/>
    <cellStyle name="Percent" xfId="129" builtinId="5"/>
    <cellStyle name="style1575897318433" xfId="33" xr:uid="{E0CC9E03-EC8A-4614-B121-5CE5D8B5B56A}"/>
    <cellStyle name="style1617377887184" xfId="1" xr:uid="{00000000-0005-0000-0000-000001000000}"/>
    <cellStyle name="style1617377887284" xfId="2" xr:uid="{00000000-0005-0000-0000-000002000000}"/>
    <cellStyle name="style1617377887350" xfId="3" xr:uid="{00000000-0005-0000-0000-000003000000}"/>
    <cellStyle name="style1617377887417" xfId="4" xr:uid="{00000000-0005-0000-0000-000004000000}"/>
    <cellStyle name="style1617377887483" xfId="5" xr:uid="{00000000-0005-0000-0000-000005000000}"/>
    <cellStyle name="style1617377887542" xfId="6" xr:uid="{00000000-0005-0000-0000-000006000000}"/>
    <cellStyle name="style1617377887599" xfId="7" xr:uid="{00000000-0005-0000-0000-000007000000}"/>
    <cellStyle name="style1617377887670" xfId="8" xr:uid="{00000000-0005-0000-0000-000008000000}"/>
    <cellStyle name="style1617377887733" xfId="9" xr:uid="{00000000-0005-0000-0000-000009000000}"/>
    <cellStyle name="style1617377887793" xfId="10" xr:uid="{00000000-0005-0000-0000-00000A000000}"/>
    <cellStyle name="style1617377887849" xfId="11" xr:uid="{00000000-0005-0000-0000-00000B000000}"/>
    <cellStyle name="style1617377887903" xfId="12" xr:uid="{00000000-0005-0000-0000-00000C000000}"/>
    <cellStyle name="style1617377887962" xfId="13" xr:uid="{00000000-0005-0000-0000-00000D000000}"/>
    <cellStyle name="style1617377888018" xfId="14" xr:uid="{00000000-0005-0000-0000-00000E000000}"/>
    <cellStyle name="style1617377888078" xfId="15" xr:uid="{00000000-0005-0000-0000-00000F000000}"/>
    <cellStyle name="style1617377888139" xfId="16" xr:uid="{00000000-0005-0000-0000-000010000000}"/>
    <cellStyle name="style1617377888182" xfId="17" xr:uid="{00000000-0005-0000-0000-000011000000}"/>
    <cellStyle name="style1617377888247" xfId="18" xr:uid="{00000000-0005-0000-0000-000012000000}"/>
    <cellStyle name="style1617377888337" xfId="19" xr:uid="{00000000-0005-0000-0000-000013000000}"/>
    <cellStyle name="style1617377888426" xfId="20" xr:uid="{00000000-0005-0000-0000-000014000000}"/>
    <cellStyle name="style1617377888478" xfId="21" xr:uid="{00000000-0005-0000-0000-000015000000}"/>
    <cellStyle name="style1617377888536" xfId="22" xr:uid="{00000000-0005-0000-0000-000016000000}"/>
    <cellStyle name="style1617377888610" xfId="23" xr:uid="{00000000-0005-0000-0000-000017000000}"/>
    <cellStyle name="style1617377888693" xfId="24" xr:uid="{00000000-0005-0000-0000-000018000000}"/>
    <cellStyle name="style1617377888748" xfId="25" xr:uid="{00000000-0005-0000-0000-000019000000}"/>
    <cellStyle name="style1617377888813" xfId="26" xr:uid="{00000000-0005-0000-0000-00001A000000}"/>
    <cellStyle name="style1617377888883" xfId="27" xr:uid="{00000000-0005-0000-0000-00001B000000}"/>
    <cellStyle name="style1617377889223" xfId="28" xr:uid="{00000000-0005-0000-0000-00001C000000}"/>
    <cellStyle name="style1617377889300" xfId="29" xr:uid="{00000000-0005-0000-0000-00001D000000}"/>
    <cellStyle name="style1617377889359" xfId="30" xr:uid="{00000000-0005-0000-0000-00001E000000}"/>
    <cellStyle name="style1617377889411" xfId="31" xr:uid="{00000000-0005-0000-0000-00001F000000}"/>
    <cellStyle name="style1617377889466" xfId="32" xr:uid="{00000000-0005-0000-0000-000020000000}"/>
    <cellStyle name="style1618856411222" xfId="46" xr:uid="{BD876C98-2CCF-4E8C-B900-1B9A1550A2ED}"/>
    <cellStyle name="style1618856411282" xfId="48" xr:uid="{CBD96F58-D0DD-4E6C-9CE2-85B14F01937D}"/>
    <cellStyle name="style1618856411340" xfId="47" xr:uid="{91DE71C7-EB8B-4E11-AC3E-1813D6D10D80}"/>
    <cellStyle name="style1618856411401" xfId="49" xr:uid="{372928A2-E415-42FE-B6DB-84309A1F1A74}"/>
    <cellStyle name="style1618856411448" xfId="50" xr:uid="{2228F459-6865-4695-B98A-445A10CB4E5B}"/>
    <cellStyle name="style1618856411504" xfId="51" xr:uid="{8DF3AE18-9A4E-44C2-BA64-27EFE33BCB77}"/>
    <cellStyle name="style1618856411563" xfId="52" xr:uid="{C4DE1018-76A5-4049-86D2-B94DB83BE7B1}"/>
    <cellStyle name="style1618856411615" xfId="53" xr:uid="{1B38E3F0-A119-4CA7-88BE-507C4BB07F51}"/>
    <cellStyle name="style1618856411960" xfId="34" xr:uid="{437210A8-C41A-4FE7-90A6-EE9DE936EAD6}"/>
    <cellStyle name="style1618856412009" xfId="35" xr:uid="{6926C99D-2C0B-43FD-9554-7B3C333CB14C}"/>
    <cellStyle name="style1618856412055" xfId="36" xr:uid="{ADDEF80F-D329-498C-B43F-DE43C440D9CD}"/>
    <cellStyle name="style1618856412103" xfId="37" xr:uid="{1DB20F25-0FE4-47F6-9F60-70D5CEE87601}"/>
    <cellStyle name="style1618856412159" xfId="38" xr:uid="{5A03B67A-9FE3-4353-8C69-49B339DFD9CD}"/>
    <cellStyle name="style1618856412191" xfId="39" xr:uid="{3C7E8CE7-558C-4E0A-BFD1-D173D57098FB}"/>
    <cellStyle name="style1618856412241" xfId="40" xr:uid="{A486ED66-D725-46F6-811D-D7B674063407}"/>
    <cellStyle name="style1618856412310" xfId="41" xr:uid="{60D03343-3507-4E2A-A329-9BA9261F3C18}"/>
    <cellStyle name="style1618856412385" xfId="42" xr:uid="{3F5C0D17-E512-4D48-80F7-A6F5F0482A8B}"/>
    <cellStyle name="style1618856412444" xfId="43" xr:uid="{627CE490-F5ED-4043-AF85-18981A96AAF3}"/>
    <cellStyle name="style1618856412502" xfId="44" xr:uid="{A46EE1DC-7917-4D2E-8F9C-CB338F97EC6A}"/>
    <cellStyle name="style1618856412560" xfId="45" xr:uid="{F59EF347-2687-4ADE-BCCA-D8D98B26DDF3}"/>
    <cellStyle name="style1618860519937" xfId="63" xr:uid="{B53F7E4C-C2ED-4BB4-9961-745C169BE52F}"/>
    <cellStyle name="style1618860520037" xfId="65" xr:uid="{A7A4C9FD-6766-46B9-98F7-EEF109F0FEFE}"/>
    <cellStyle name="style1618860520116" xfId="64" xr:uid="{39B4C6E2-35D7-471E-9F9D-9BAC3970D857}"/>
    <cellStyle name="style1618860520274" xfId="66" xr:uid="{6F131A39-EBC1-4AB4-9AF8-997843B046D7}"/>
    <cellStyle name="style1618860520331" xfId="67" xr:uid="{1BDDD2D6-C96B-4E2A-9515-39642DE1CED8}"/>
    <cellStyle name="style1618860520388" xfId="68" xr:uid="{13CBCEB3-E038-4C4E-B2A4-985E8FB1B0D4}"/>
    <cellStyle name="style1618860520926" xfId="54" xr:uid="{C3992030-95EC-428E-BF37-6833C4D15F01}"/>
    <cellStyle name="style1618860520977" xfId="55" xr:uid="{5BE9BD4F-6E5D-4F22-B546-B3D65F8B7487}"/>
    <cellStyle name="style1618860521054" xfId="56" xr:uid="{2B095CEF-6E43-4268-9B00-74DF9C4AE466}"/>
    <cellStyle name="style1618860521207" xfId="57" xr:uid="{8ED4A42D-2907-4F2F-83AE-7E4592F8000F}"/>
    <cellStyle name="style1618860521285" xfId="58" xr:uid="{D0692664-707A-4492-B595-3CD373DB852D}"/>
    <cellStyle name="style1618860521365" xfId="59" xr:uid="{F412EACE-B46C-4D76-BA72-163B472AADB8}"/>
    <cellStyle name="style1618860521521" xfId="60" xr:uid="{94685DA9-A0ED-469B-AAE2-A95A33974DDF}"/>
    <cellStyle name="style1618860521579" xfId="61" xr:uid="{68577F89-F66C-4D58-9C15-7A463163D2CA}"/>
    <cellStyle name="style1618860521660" xfId="62" xr:uid="{748B9D2F-C464-4257-800E-AAA4476BA269}"/>
    <cellStyle name="style1618861117163" xfId="78" xr:uid="{9456099F-9A11-46EE-90D8-486AE016717A}"/>
    <cellStyle name="style1618861117260" xfId="80" xr:uid="{536D4502-4CB1-4A61-B741-FF525D098BEB}"/>
    <cellStyle name="style1618861117328" xfId="79" xr:uid="{CFE6AA18-91C2-46BF-9960-0A7523D46F70}"/>
    <cellStyle name="style1618861117437" xfId="81" xr:uid="{D32BFB4C-1725-4BE1-94C3-893B4835B67E}"/>
    <cellStyle name="style1618861117496" xfId="82" xr:uid="{DC8E8637-468C-4391-B70E-8348E7F0023F}"/>
    <cellStyle name="style1618861117559" xfId="83" xr:uid="{E0C9A730-39C5-401C-9A9B-A0837F78D4EF}"/>
    <cellStyle name="style1618861118154" xfId="69" xr:uid="{D48CF2B0-1E74-4046-AC64-49E97F660415}"/>
    <cellStyle name="style1618861118209" xfId="70" xr:uid="{9ADA5177-9DCC-49FD-B427-3D43AD3A6DD3}"/>
    <cellStyle name="style1618861118263" xfId="71" xr:uid="{7F7E8B2C-EB90-45BC-9DA3-37CB017C5BB8}"/>
    <cellStyle name="style1618861118368" xfId="72" xr:uid="{F5D27CC5-84F1-4E6D-9CB4-AC3019B600E0}"/>
    <cellStyle name="style1618861118409" xfId="73" xr:uid="{90AB06F3-BF5E-4826-9D55-F625A0133E2F}"/>
    <cellStyle name="style1618861118461" xfId="74" xr:uid="{FE97417E-BDEF-4D8D-A201-E57EFDF838D6}"/>
    <cellStyle name="style1618861118564" xfId="75" xr:uid="{4E489B79-4624-47C3-AC72-5A4C4F737CCB}"/>
    <cellStyle name="style1618861118611" xfId="76" xr:uid="{9791B368-F909-46A7-85D5-75AB8BE1C482}"/>
    <cellStyle name="style1618861118660" xfId="77" xr:uid="{A9E7BB37-CD5C-468F-82B5-FC4F04A4F2BD}"/>
    <cellStyle name="style1621005930108" xfId="93" xr:uid="{FB7A2FA5-B1BB-42EC-98B5-1F08FB7C98A4}"/>
    <cellStyle name="style1621005930211" xfId="95" xr:uid="{897A5B12-7E2C-404F-96FB-F976F7CE7DB4}"/>
    <cellStyle name="style1621005930283" xfId="94" xr:uid="{6788204B-32F4-4AD9-83A4-8FFC9E1DD724}"/>
    <cellStyle name="style1621005930403" xfId="96" xr:uid="{43EEE5A1-6E5D-4838-848A-966DB9F0573C}"/>
    <cellStyle name="style1621005930475" xfId="97" xr:uid="{16C5F420-7CB6-4F56-8F6F-404362F2C1D4}"/>
    <cellStyle name="style1621005930546" xfId="98" xr:uid="{0A849DD9-DCB8-4C14-9B14-9BCE9A8FF762}"/>
    <cellStyle name="style1621005931121" xfId="84" xr:uid="{D8AFB349-9E5C-4D37-8F33-677B44A3A7FA}"/>
    <cellStyle name="style1621005931162" xfId="85" xr:uid="{D24C1407-BDB7-4D53-9478-A4A81B80E860}"/>
    <cellStyle name="style1621005931217" xfId="86" xr:uid="{4359C64B-D956-4D45-96BD-DD27ABBBAC8A}"/>
    <cellStyle name="style1621005931333" xfId="87" xr:uid="{AB7010FD-D387-429A-9A5E-315FD5A80308}"/>
    <cellStyle name="style1621005931373" xfId="88" xr:uid="{6CEE8C4C-F2DC-472C-87EE-F8EF7D93947B}"/>
    <cellStyle name="style1621005931426" xfId="89" xr:uid="{8ED04886-730C-4087-93AB-F03850BE6F03}"/>
    <cellStyle name="style1621005931531" xfId="90" xr:uid="{B0A02B7B-CADF-4B97-838E-2286F4960A6B}"/>
    <cellStyle name="style1621005931572" xfId="91" xr:uid="{AFABF20F-62F3-4413-9E69-D64E8981A6BC}"/>
    <cellStyle name="style1621005931622" xfId="92" xr:uid="{9D7E6CBE-EF1E-411B-BDD3-66D5A90DBA02}"/>
    <cellStyle name="style1624633693882" xfId="108" xr:uid="{3A5F1630-DF27-4592-85D1-7E9E7074225A}"/>
    <cellStyle name="style1624633693982" xfId="110" xr:uid="{02162A7F-DA87-4AC4-A6F4-9074AD5D9CD6}"/>
    <cellStyle name="style1624633694063" xfId="109" xr:uid="{47B93BF6-DABD-4DAE-9436-FB8148AE4B1C}"/>
    <cellStyle name="style1624633694206" xfId="111" xr:uid="{E797802B-00D4-453F-99AA-7FA6C3FF2C85}"/>
    <cellStyle name="style1624633694267" xfId="112" xr:uid="{4375D2BA-6F66-47FF-B601-F8D536E228A3}"/>
    <cellStyle name="style1624633694325" xfId="113" xr:uid="{F34D3153-6689-46FF-A866-9AD559331CA6}"/>
    <cellStyle name="style1624633694829" xfId="99" xr:uid="{024E46BE-AE06-4DB0-8469-0E9FDD643A8A}"/>
    <cellStyle name="style1624633694902" xfId="100" xr:uid="{A7595C5C-3FDD-425A-BBCB-C42A13EEFC1F}"/>
    <cellStyle name="style1624633694995" xfId="101" xr:uid="{A0C87047-A303-4A9F-984E-EBF421C46452}"/>
    <cellStyle name="style1624633695159" xfId="102" xr:uid="{70F61B7D-A876-43E0-9B3F-DD6C0B7589B2}"/>
    <cellStyle name="style1624633695212" xfId="103" xr:uid="{CCD65731-9B52-471C-8FC0-594F4D96DBFE}"/>
    <cellStyle name="style1624633695273" xfId="104" xr:uid="{3C1A12F2-7B34-48AF-BFC6-33432BCF0A4A}"/>
    <cellStyle name="style1624633695404" xfId="105" xr:uid="{575E155A-2348-45E3-9FE2-58B30E000053}"/>
    <cellStyle name="style1624633695451" xfId="106" xr:uid="{C4949561-D8F7-4B3E-B9B9-29243C79E2A5}"/>
    <cellStyle name="style1624633695502" xfId="107" xr:uid="{431B5FEA-AD03-4141-ADB5-2BBB74B22DD7}"/>
    <cellStyle name="style1634310747929" xfId="123" xr:uid="{F512A488-80F9-4D13-A40A-3CF5484356DE}"/>
    <cellStyle name="style1634310748025" xfId="128" xr:uid="{E7A1E3E2-A789-4FA0-87E3-107BF7342874}"/>
    <cellStyle name="style1634310748090" xfId="124" xr:uid="{3CEF511C-DB35-4D0D-BAEE-E5B5216DB58A}"/>
    <cellStyle name="style1634310748231" xfId="125" xr:uid="{21D04CA0-B667-4078-BA07-4AE052D5CF67}"/>
    <cellStyle name="style1634310748294" xfId="126" xr:uid="{EE54BC14-55D6-4274-8710-F807EC25B73E}"/>
    <cellStyle name="style1634310748363" xfId="127" xr:uid="{93B258A1-82C9-4595-BF7E-5012FAC986F9}"/>
    <cellStyle name="style1634310748930" xfId="114" xr:uid="{734423CB-0A20-44CF-A34F-69130762B58D}"/>
    <cellStyle name="style1634310749001" xfId="115" xr:uid="{0FBF0C8C-68A5-47D8-AF5B-C2EB8F539DCC}"/>
    <cellStyle name="style1634310749087" xfId="116" xr:uid="{5565AE72-A699-46A4-9E75-D5B8DA58C63E}"/>
    <cellStyle name="style1634310749250" xfId="117" xr:uid="{17C996F4-1C07-4143-8FA0-446E292B7976}"/>
    <cellStyle name="style1634310749307" xfId="118" xr:uid="{DF95F47E-E9D4-4B60-9666-E50CC15FB91D}"/>
    <cellStyle name="style1634310749381" xfId="119" xr:uid="{D581A699-949A-425C-B22B-E697DC662DB3}"/>
    <cellStyle name="style1634310749553" xfId="120" xr:uid="{F8AF1689-872B-40AE-BFC9-AFB967F9170A}"/>
    <cellStyle name="style1634310749605" xfId="121" xr:uid="{896ADD1E-9752-41FF-BCCD-5CD6C23B997C}"/>
    <cellStyle name="style1634310749659" xfId="122" xr:uid="{54474802-F19E-4FED-9FFE-1E55506763C9}"/>
    <cellStyle name="style1666633428848" xfId="139" xr:uid="{8ED53563-23C7-48EF-A5F6-E635A1E086AD}"/>
    <cellStyle name="style1666633428989" xfId="141" xr:uid="{B4E00E58-6920-4A1C-A68C-9215350B56AD}"/>
    <cellStyle name="style1666633429091" xfId="140" xr:uid="{7F451FDC-3C48-4459-B0AF-A6D97CC12021}"/>
    <cellStyle name="style1666633429271" xfId="142" xr:uid="{FA25012F-D4CC-4C8E-B2F0-4A4494B56A9E}"/>
    <cellStyle name="style1666633429347" xfId="143" xr:uid="{4D6623B1-0E91-47DA-9B2B-675D8F815498}"/>
    <cellStyle name="style1666633429446" xfId="144" xr:uid="{0298293F-DFAA-43E5-A765-2E7EA8873141}"/>
    <cellStyle name="style1666633430099" xfId="130" xr:uid="{A345B0A9-6FAF-49EA-B176-086CF117333C}"/>
    <cellStyle name="style1666633430192" xfId="131" xr:uid="{087A7812-5FC4-4386-B5DC-673F8466912D}"/>
    <cellStyle name="style1666633430274" xfId="132" xr:uid="{ABFAA5BB-C4D0-457F-A5A5-1FA9EA7D050F}"/>
    <cellStyle name="style1666633430459" xfId="133" xr:uid="{6613B471-8BCD-4CEB-85FE-3EC2AD3E0E5C}"/>
    <cellStyle name="style1666633430501" xfId="134" xr:uid="{A14808B4-BE46-48F3-BC89-0E72F9E0F41D}"/>
    <cellStyle name="style1666633430552" xfId="135" xr:uid="{8E874A7F-54C4-4617-8106-D5315570C515}"/>
    <cellStyle name="style1666633430689" xfId="136" xr:uid="{D4000CDA-9672-4F69-9B4F-F7F7882575AF}"/>
    <cellStyle name="style1666633430728" xfId="137" xr:uid="{1768D41C-E7D1-46BA-BB98-6A4D6A27CC45}"/>
    <cellStyle name="style1666633430783" xfId="138" xr:uid="{E7136695-12A4-4E33-8FAD-CF2CD148D5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2"/>
  <sheetViews>
    <sheetView tabSelected="1" topLeftCell="I65" zoomScale="85" zoomScaleNormal="85" workbookViewId="0">
      <selection activeCell="P11" sqref="P11"/>
    </sheetView>
  </sheetViews>
  <sheetFormatPr defaultRowHeight="15" x14ac:dyDescent="0.25"/>
  <cols>
    <col min="1" max="1" width="41.140625" customWidth="1"/>
    <col min="2" max="2" width="22.7109375" customWidth="1"/>
    <col min="3" max="10" width="9.5703125" style="5" customWidth="1"/>
    <col min="11" max="11" width="9.7109375" style="5" customWidth="1"/>
    <col min="12" max="12" width="9.5703125" style="5" customWidth="1"/>
    <col min="13" max="13" width="11.5703125" style="5" customWidth="1"/>
    <col min="14" max="14" width="10.28515625" style="5" customWidth="1"/>
    <col min="15" max="15" width="9.5703125" style="5" customWidth="1"/>
    <col min="16" max="16" width="12.7109375" style="5" customWidth="1"/>
    <col min="17" max="17" width="10" style="5" customWidth="1"/>
    <col min="18" max="18" width="9.5703125" style="5" customWidth="1"/>
    <col min="19" max="21" width="13.5703125" style="5" customWidth="1"/>
    <col min="22" max="22" width="10.5703125" style="5" customWidth="1"/>
    <col min="23" max="24" width="9.5703125" style="5" customWidth="1"/>
    <col min="25" max="25" width="9.85546875" style="5" customWidth="1"/>
    <col min="26" max="26" width="9.5703125" style="5" customWidth="1"/>
    <col min="27" max="28" width="13.5703125" style="5" customWidth="1"/>
    <col min="29" max="29" width="9.5703125" style="5" customWidth="1"/>
  </cols>
  <sheetData>
    <row r="1" spans="1:29" x14ac:dyDescent="0.25">
      <c r="A1" s="1" t="s">
        <v>0</v>
      </c>
    </row>
    <row r="2" spans="1:29" x14ac:dyDescent="0.25">
      <c r="A2" s="1" t="s">
        <v>87</v>
      </c>
    </row>
    <row r="3" spans="1:29" x14ac:dyDescent="0.25">
      <c r="A3" s="1"/>
    </row>
    <row r="4" spans="1:29" s="12" customFormat="1" ht="15.75" thickBot="1" x14ac:dyDescent="0.3">
      <c r="B4" s="12" t="s">
        <v>82</v>
      </c>
      <c r="C4" s="13">
        <f>+C112</f>
        <v>90.210176481535981</v>
      </c>
      <c r="D4" s="13">
        <f t="shared" ref="D4:AC4" si="0">+D112</f>
        <v>88.582233172815421</v>
      </c>
      <c r="E4" s="13">
        <f t="shared" si="0"/>
        <v>91.686289903817539</v>
      </c>
      <c r="F4" s="13">
        <f t="shared" si="0"/>
        <v>109.78495471235598</v>
      </c>
      <c r="G4" s="13">
        <f t="shared" si="0"/>
        <v>79.729416903412044</v>
      </c>
      <c r="H4" s="13">
        <f t="shared" si="0"/>
        <v>79.205673109603893</v>
      </c>
      <c r="I4" s="13">
        <f t="shared" si="0"/>
        <v>87.576412759124395</v>
      </c>
      <c r="J4" s="13">
        <f t="shared" si="0"/>
        <v>95.53631072610338</v>
      </c>
      <c r="K4" s="13">
        <f t="shared" si="0"/>
        <v>106.7227380016421</v>
      </c>
      <c r="L4" s="13">
        <f t="shared" si="0"/>
        <v>71.726247795791693</v>
      </c>
      <c r="M4" s="13">
        <f t="shared" si="0"/>
        <v>61.85093996486404</v>
      </c>
      <c r="N4" s="13">
        <f t="shared" si="0"/>
        <v>124.50441922459592</v>
      </c>
      <c r="O4" s="13">
        <f t="shared" si="0"/>
        <v>79.109103933434511</v>
      </c>
      <c r="P4" s="13">
        <f t="shared" si="0"/>
        <v>59.071629224199135</v>
      </c>
      <c r="Q4" s="13">
        <f t="shared" si="0"/>
        <v>94.673556358433089</v>
      </c>
      <c r="R4" s="13">
        <f t="shared" si="0"/>
        <v>137.10739231072051</v>
      </c>
      <c r="S4" s="13">
        <f t="shared" si="0"/>
        <v>81.691245546593038</v>
      </c>
      <c r="T4" s="13">
        <f t="shared" si="0"/>
        <v>95.611493735614332</v>
      </c>
      <c r="U4" s="13">
        <f t="shared" si="0"/>
        <v>67.862040108864832</v>
      </c>
      <c r="V4" s="13">
        <f t="shared" si="0"/>
        <v>79.482146717855613</v>
      </c>
      <c r="W4" s="13">
        <f t="shared" si="0"/>
        <v>82.742280302170002</v>
      </c>
      <c r="X4" s="13">
        <f t="shared" si="0"/>
        <v>113.06581339405757</v>
      </c>
      <c r="Y4" s="13">
        <f t="shared" si="0"/>
        <v>103.29099533746837</v>
      </c>
      <c r="Z4" s="13">
        <f t="shared" si="0"/>
        <v>90.395945759270433</v>
      </c>
      <c r="AA4" s="13">
        <f t="shared" si="0"/>
        <v>82.275915097519572</v>
      </c>
      <c r="AB4" s="13">
        <f t="shared" si="0"/>
        <v>86.643336815317554</v>
      </c>
      <c r="AC4" s="13">
        <f t="shared" si="0"/>
        <v>98.699164273942628</v>
      </c>
    </row>
    <row r="5" spans="1:29" ht="15.95" customHeight="1" thickTop="1" x14ac:dyDescent="0.25">
      <c r="C5" s="6" t="s">
        <v>1</v>
      </c>
      <c r="D5" s="32" t="s">
        <v>2</v>
      </c>
      <c r="E5" s="32"/>
      <c r="F5" s="32" t="s">
        <v>3</v>
      </c>
      <c r="G5" s="33"/>
      <c r="H5" s="32"/>
      <c r="I5" s="32" t="s">
        <v>4</v>
      </c>
      <c r="J5" s="33"/>
      <c r="K5" s="33"/>
      <c r="L5" s="32"/>
      <c r="M5" s="32" t="s">
        <v>5</v>
      </c>
      <c r="N5" s="33"/>
      <c r="O5" s="32"/>
      <c r="P5" s="32" t="s">
        <v>6</v>
      </c>
      <c r="Q5" s="33"/>
      <c r="R5" s="33"/>
      <c r="S5" s="32" t="s">
        <v>7</v>
      </c>
      <c r="T5" s="33"/>
      <c r="U5" s="32" t="s">
        <v>8</v>
      </c>
      <c r="V5" s="33"/>
      <c r="W5" s="33"/>
      <c r="X5" s="32"/>
      <c r="Y5" s="32" t="s">
        <v>9</v>
      </c>
      <c r="Z5" s="33"/>
      <c r="AA5" s="33"/>
      <c r="AB5" s="34" t="s">
        <v>10</v>
      </c>
      <c r="AC5" s="35"/>
    </row>
    <row r="6" spans="1:29" ht="45" customHeight="1" thickBot="1" x14ac:dyDescent="0.3">
      <c r="C6" s="7" t="s">
        <v>11</v>
      </c>
      <c r="D6" s="8" t="s">
        <v>12</v>
      </c>
      <c r="E6" s="9" t="s">
        <v>13</v>
      </c>
      <c r="F6" s="8" t="s">
        <v>14</v>
      </c>
      <c r="G6" s="8" t="s">
        <v>15</v>
      </c>
      <c r="H6" s="9" t="s">
        <v>16</v>
      </c>
      <c r="I6" s="8" t="s">
        <v>17</v>
      </c>
      <c r="J6" s="8" t="s">
        <v>18</v>
      </c>
      <c r="K6" s="8" t="s">
        <v>19</v>
      </c>
      <c r="L6" s="9" t="s">
        <v>20</v>
      </c>
      <c r="M6" s="8" t="s">
        <v>21</v>
      </c>
      <c r="N6" s="8" t="s">
        <v>22</v>
      </c>
      <c r="O6" s="9" t="s">
        <v>20</v>
      </c>
      <c r="P6" s="8" t="s">
        <v>23</v>
      </c>
      <c r="Q6" s="8" t="s">
        <v>24</v>
      </c>
      <c r="R6" s="8" t="s">
        <v>25</v>
      </c>
      <c r="S6" s="8" t="s">
        <v>27</v>
      </c>
      <c r="T6" s="8" t="s">
        <v>28</v>
      </c>
      <c r="U6" s="8" t="s">
        <v>29</v>
      </c>
      <c r="V6" s="8" t="s">
        <v>30</v>
      </c>
      <c r="W6" s="8" t="s">
        <v>31</v>
      </c>
      <c r="X6" s="9" t="s">
        <v>20</v>
      </c>
      <c r="Y6" s="8" t="s">
        <v>32</v>
      </c>
      <c r="Z6" s="8" t="s">
        <v>33</v>
      </c>
      <c r="AA6" s="8" t="s">
        <v>34</v>
      </c>
      <c r="AB6" s="14" t="s">
        <v>83</v>
      </c>
      <c r="AC6" s="15" t="s">
        <v>84</v>
      </c>
    </row>
    <row r="7" spans="1:29" ht="21" customHeight="1" thickTop="1" x14ac:dyDescent="0.25">
      <c r="A7" s="36" t="s">
        <v>35</v>
      </c>
      <c r="B7" s="2" t="s">
        <v>36</v>
      </c>
      <c r="C7" s="16">
        <v>0.14262587641596264</v>
      </c>
      <c r="D7" s="17">
        <v>0.14121770020968752</v>
      </c>
      <c r="E7" s="18">
        <v>0.14390271928136536</v>
      </c>
      <c r="F7" s="17">
        <v>0.26983065305101395</v>
      </c>
      <c r="G7" s="17">
        <v>7.9014205060158924E-2</v>
      </c>
      <c r="H7" s="18">
        <v>5.8434592586843831E-2</v>
      </c>
      <c r="I7" s="17">
        <v>0.12960525872533324</v>
      </c>
      <c r="J7" s="17">
        <v>0.14044792453438459</v>
      </c>
      <c r="K7" s="17">
        <v>0.21893738750309855</v>
      </c>
      <c r="L7" s="18">
        <v>0.13215857348131754</v>
      </c>
      <c r="M7" s="17">
        <v>0.10192796648341979</v>
      </c>
      <c r="N7" s="17">
        <v>0.22081462460657655</v>
      </c>
      <c r="O7" s="18">
        <v>9.0960787906667784E-2</v>
      </c>
      <c r="P7" s="17">
        <v>0.14176828096508579</v>
      </c>
      <c r="Q7" s="17">
        <v>7.7150395221402879E-2</v>
      </c>
      <c r="R7" s="17">
        <v>0.23691581947436022</v>
      </c>
      <c r="S7" s="17">
        <v>0.12900840087453522</v>
      </c>
      <c r="T7" s="18">
        <v>0.15125985950147006</v>
      </c>
      <c r="U7" s="17">
        <v>0.13312308509458892</v>
      </c>
      <c r="V7" s="17">
        <v>5.9156082342484088E-2</v>
      </c>
      <c r="W7" s="17">
        <v>0.13512380979693681</v>
      </c>
      <c r="X7" s="18">
        <v>0.19407700157063201</v>
      </c>
      <c r="Y7" s="17">
        <v>0.25527174336716468</v>
      </c>
      <c r="Z7" s="17">
        <v>0.11887012214855096</v>
      </c>
      <c r="AA7" s="17">
        <v>9.5756843099633018E-2</v>
      </c>
      <c r="AB7" s="29">
        <v>0.13295642454019696</v>
      </c>
      <c r="AC7" s="29">
        <v>0.16580264563629207</v>
      </c>
    </row>
    <row r="8" spans="1:29" ht="21" customHeight="1" x14ac:dyDescent="0.25">
      <c r="A8" s="37"/>
      <c r="B8" s="3" t="s">
        <v>37</v>
      </c>
      <c r="C8" s="19">
        <v>0.57188574892399968</v>
      </c>
      <c r="D8" s="20">
        <v>0.60949498816784597</v>
      </c>
      <c r="E8" s="21">
        <v>0.53778412968931366</v>
      </c>
      <c r="F8" s="20">
        <v>0.40712364681453267</v>
      </c>
      <c r="G8" s="20">
        <v>0.64694957818256282</v>
      </c>
      <c r="H8" s="21">
        <v>0.7016021131927046</v>
      </c>
      <c r="I8" s="20">
        <v>0.59871407614417194</v>
      </c>
      <c r="J8" s="20">
        <v>0.49294003760998373</v>
      </c>
      <c r="K8" s="20">
        <v>0.48649088168302895</v>
      </c>
      <c r="L8" s="21">
        <v>0.60357027194853829</v>
      </c>
      <c r="M8" s="20">
        <v>0.77148789713853527</v>
      </c>
      <c r="N8" s="20">
        <v>0.34690736705757536</v>
      </c>
      <c r="O8" s="21">
        <v>0.62979672352326699</v>
      </c>
      <c r="P8" s="20">
        <v>0.76233805614300121</v>
      </c>
      <c r="Q8" s="20">
        <v>0.56430633520981366</v>
      </c>
      <c r="R8" s="20">
        <v>0.2671757572301558</v>
      </c>
      <c r="S8" s="20">
        <v>0.61088802910264062</v>
      </c>
      <c r="T8" s="21">
        <v>0.54715686093487648</v>
      </c>
      <c r="U8" s="20">
        <v>0.72674647374695722</v>
      </c>
      <c r="V8" s="20">
        <v>0.68269690326972987</v>
      </c>
      <c r="W8" s="20">
        <v>0.62559973730325469</v>
      </c>
      <c r="X8" s="21">
        <v>0.39424597500534714</v>
      </c>
      <c r="Y8" s="20">
        <v>0.41816454300704259</v>
      </c>
      <c r="Z8" s="20">
        <v>0.60180694185353401</v>
      </c>
      <c r="AA8" s="20">
        <v>0.63923937922816065</v>
      </c>
      <c r="AB8" s="30">
        <v>0.56425993540355468</v>
      </c>
      <c r="AC8" s="30">
        <v>0.57631985842831523</v>
      </c>
    </row>
    <row r="9" spans="1:29" ht="21" customHeight="1" x14ac:dyDescent="0.25">
      <c r="A9" s="37"/>
      <c r="B9" s="3" t="s">
        <v>38</v>
      </c>
      <c r="C9" s="19">
        <v>0.20349951375742034</v>
      </c>
      <c r="D9" s="20">
        <v>0.20854065547718079</v>
      </c>
      <c r="E9" s="21">
        <v>0.19892853335760982</v>
      </c>
      <c r="F9" s="20">
        <v>0.20929998437238481</v>
      </c>
      <c r="G9" s="20">
        <v>0.21071117012452453</v>
      </c>
      <c r="H9" s="21">
        <v>0.17114501143249408</v>
      </c>
      <c r="I9" s="20">
        <v>0.19275337035963175</v>
      </c>
      <c r="J9" s="20">
        <v>0.25122942155793332</v>
      </c>
      <c r="K9" s="20">
        <v>0.22185294281083853</v>
      </c>
      <c r="L9" s="21">
        <v>0.1939935285172317</v>
      </c>
      <c r="M9" s="20">
        <v>8.1108298344732238E-2</v>
      </c>
      <c r="N9" s="20">
        <v>0.33354574002838677</v>
      </c>
      <c r="O9" s="21">
        <v>0.17773950497718269</v>
      </c>
      <c r="P9" s="20">
        <v>6.731655568172959E-2</v>
      </c>
      <c r="Q9" s="20">
        <v>0.24572129788722655</v>
      </c>
      <c r="R9" s="20">
        <v>0.38065961443767121</v>
      </c>
      <c r="S9" s="20">
        <v>0.16253099730374182</v>
      </c>
      <c r="T9" s="21">
        <v>0.22947506825893535</v>
      </c>
      <c r="U9" s="20">
        <v>0.12296184229376715</v>
      </c>
      <c r="V9" s="20">
        <v>0.20610537868761386</v>
      </c>
      <c r="W9" s="20">
        <v>0.17913796621882627</v>
      </c>
      <c r="X9" s="21">
        <v>0.26381751754634114</v>
      </c>
      <c r="Y9" s="20">
        <v>0.23482476531816218</v>
      </c>
      <c r="Z9" s="20">
        <v>0.19471586999624038</v>
      </c>
      <c r="AA9" s="20">
        <v>0.19195189805216567</v>
      </c>
      <c r="AB9" s="30">
        <v>0.21392700725792199</v>
      </c>
      <c r="AC9" s="30">
        <v>0.19547651500918259</v>
      </c>
    </row>
    <row r="10" spans="1:29" ht="21" customHeight="1" thickBot="1" x14ac:dyDescent="0.3">
      <c r="A10" s="38"/>
      <c r="B10" s="4" t="s">
        <v>26</v>
      </c>
      <c r="C10" s="22">
        <v>8.1988860902617325E-2</v>
      </c>
      <c r="D10" s="23">
        <v>4.0746656145288551E-2</v>
      </c>
      <c r="E10" s="24">
        <v>0.11938461767170977</v>
      </c>
      <c r="F10" s="23">
        <v>0.11374571576206741</v>
      </c>
      <c r="G10" s="23">
        <v>6.3325046632754622E-2</v>
      </c>
      <c r="H10" s="24">
        <v>6.8818282787956805E-2</v>
      </c>
      <c r="I10" s="23">
        <v>7.8927294770868156E-2</v>
      </c>
      <c r="J10" s="23">
        <v>0.11538261629769904</v>
      </c>
      <c r="K10" s="23">
        <v>7.2718788003034093E-2</v>
      </c>
      <c r="L10" s="24">
        <v>7.0277626052912837E-2</v>
      </c>
      <c r="M10" s="23">
        <v>4.5475838033311226E-2</v>
      </c>
      <c r="N10" s="23">
        <v>9.8732268307459389E-2</v>
      </c>
      <c r="O10" s="24">
        <v>0.10150298359288129</v>
      </c>
      <c r="P10" s="23">
        <v>2.857710721018316E-2</v>
      </c>
      <c r="Q10" s="23">
        <v>0.11282197168155599</v>
      </c>
      <c r="R10" s="23">
        <v>0.1152488088578117</v>
      </c>
      <c r="S10" s="23">
        <v>9.7572572719080777E-2</v>
      </c>
      <c r="T10" s="24">
        <v>7.2108211304720712E-2</v>
      </c>
      <c r="U10" s="23">
        <v>1.7168598864686399E-2</v>
      </c>
      <c r="V10" s="23">
        <v>5.204163570017175E-2</v>
      </c>
      <c r="W10" s="23">
        <v>6.0138486680981262E-2</v>
      </c>
      <c r="X10" s="24">
        <v>0.14785950587767757</v>
      </c>
      <c r="Y10" s="23">
        <v>9.1738948307629672E-2</v>
      </c>
      <c r="Z10" s="23">
        <v>8.460706600167324E-2</v>
      </c>
      <c r="AA10" s="23">
        <v>7.3051879620041782E-2</v>
      </c>
      <c r="AB10" s="31">
        <v>8.8856632798328755E-2</v>
      </c>
      <c r="AC10" s="31">
        <v>6.2400980926208813E-2</v>
      </c>
    </row>
    <row r="11" spans="1:29" ht="16.5" thickTop="1" thickBot="1" x14ac:dyDescent="0.3"/>
    <row r="12" spans="1:29" ht="15.95" customHeight="1" thickTop="1" x14ac:dyDescent="0.25">
      <c r="C12" s="25" t="s">
        <v>1</v>
      </c>
      <c r="D12" s="39" t="s">
        <v>2</v>
      </c>
      <c r="E12" s="40"/>
      <c r="F12" s="39" t="s">
        <v>3</v>
      </c>
      <c r="G12" s="41"/>
      <c r="H12" s="40"/>
      <c r="I12" s="39" t="s">
        <v>4</v>
      </c>
      <c r="J12" s="41"/>
      <c r="K12" s="41"/>
      <c r="L12" s="40"/>
      <c r="M12" s="39" t="s">
        <v>5</v>
      </c>
      <c r="N12" s="41"/>
      <c r="O12" s="40"/>
      <c r="P12" s="39" t="s">
        <v>6</v>
      </c>
      <c r="Q12" s="41"/>
      <c r="R12" s="40"/>
      <c r="S12" s="39" t="s">
        <v>7</v>
      </c>
      <c r="T12" s="40"/>
      <c r="U12" s="39" t="s">
        <v>8</v>
      </c>
      <c r="V12" s="41"/>
      <c r="W12" s="41"/>
      <c r="X12" s="40"/>
      <c r="Y12" s="39" t="s">
        <v>85</v>
      </c>
      <c r="Z12" s="41"/>
      <c r="AA12" s="40"/>
      <c r="AB12" s="39" t="s">
        <v>10</v>
      </c>
      <c r="AC12" s="40"/>
    </row>
    <row r="13" spans="1:29" ht="45" customHeight="1" thickBot="1" x14ac:dyDescent="0.3">
      <c r="C13" s="26" t="s">
        <v>11</v>
      </c>
      <c r="D13" s="27" t="s">
        <v>12</v>
      </c>
      <c r="E13" s="28" t="s">
        <v>13</v>
      </c>
      <c r="F13" s="27" t="s">
        <v>14</v>
      </c>
      <c r="G13" s="27" t="s">
        <v>15</v>
      </c>
      <c r="H13" s="28" t="s">
        <v>16</v>
      </c>
      <c r="I13" s="27" t="s">
        <v>17</v>
      </c>
      <c r="J13" s="27" t="s">
        <v>18</v>
      </c>
      <c r="K13" s="27" t="s">
        <v>19</v>
      </c>
      <c r="L13" s="28" t="s">
        <v>20</v>
      </c>
      <c r="M13" s="27" t="s">
        <v>21</v>
      </c>
      <c r="N13" s="27" t="s">
        <v>22</v>
      </c>
      <c r="O13" s="28" t="s">
        <v>20</v>
      </c>
      <c r="P13" s="27" t="s">
        <v>23</v>
      </c>
      <c r="Q13" s="27" t="s">
        <v>24</v>
      </c>
      <c r="R13" s="27" t="s">
        <v>25</v>
      </c>
      <c r="S13" s="27" t="s">
        <v>27</v>
      </c>
      <c r="T13" s="28" t="s">
        <v>28</v>
      </c>
      <c r="U13" s="27" t="s">
        <v>29</v>
      </c>
      <c r="V13" s="27" t="s">
        <v>30</v>
      </c>
      <c r="W13" s="27" t="s">
        <v>31</v>
      </c>
      <c r="X13" s="28" t="s">
        <v>20</v>
      </c>
      <c r="Y13" s="27" t="s">
        <v>32</v>
      </c>
      <c r="Z13" s="27" t="s">
        <v>33</v>
      </c>
      <c r="AA13" s="27" t="s">
        <v>86</v>
      </c>
      <c r="AB13" s="27" t="s">
        <v>83</v>
      </c>
      <c r="AC13" s="27" t="s">
        <v>84</v>
      </c>
    </row>
    <row r="14" spans="1:29" ht="33.950000000000003" customHeight="1" thickTop="1" x14ac:dyDescent="0.25">
      <c r="A14" s="36" t="s">
        <v>39</v>
      </c>
      <c r="B14" s="2" t="s">
        <v>40</v>
      </c>
      <c r="C14" s="16">
        <v>0.65965593794660538</v>
      </c>
      <c r="D14" s="17">
        <v>0.67667186877498064</v>
      </c>
      <c r="E14" s="18">
        <v>0.64422699533304728</v>
      </c>
      <c r="F14" s="17">
        <v>0.54321078842124637</v>
      </c>
      <c r="G14" s="17">
        <v>0.715255021235643</v>
      </c>
      <c r="H14" s="18">
        <v>0.74414776514927183</v>
      </c>
      <c r="I14" s="17">
        <v>0.68872667904521512</v>
      </c>
      <c r="J14" s="17">
        <v>0.54693831804930926</v>
      </c>
      <c r="K14" s="17">
        <v>0.57858874496149915</v>
      </c>
      <c r="L14" s="18">
        <v>0.72822590821597122</v>
      </c>
      <c r="M14" s="17">
        <v>0.78086208622635533</v>
      </c>
      <c r="N14" s="17">
        <v>0.54684084194366356</v>
      </c>
      <c r="O14" s="18">
        <v>0.66546779324250915</v>
      </c>
      <c r="P14" s="17">
        <v>0.81002216663772264</v>
      </c>
      <c r="Q14" s="17">
        <v>0.60609286054549261</v>
      </c>
      <c r="R14" s="17">
        <v>0.49656803158455803</v>
      </c>
      <c r="S14" s="17">
        <v>0.66710033195532115</v>
      </c>
      <c r="T14" s="18">
        <v>0.65493591684155461</v>
      </c>
      <c r="U14" s="17">
        <v>0.77080121060295392</v>
      </c>
      <c r="V14" s="17">
        <v>0.72764020290930931</v>
      </c>
      <c r="W14" s="17">
        <v>0.71862610988900466</v>
      </c>
      <c r="X14" s="18">
        <v>0.52196319602959418</v>
      </c>
      <c r="Y14" s="17">
        <v>0.63958296798463365</v>
      </c>
      <c r="Z14" s="17">
        <v>0.65591535411525159</v>
      </c>
      <c r="AA14" s="17">
        <v>0.67515991166898193</v>
      </c>
      <c r="AB14" s="29">
        <v>0.64843755394448122</v>
      </c>
      <c r="AC14" s="29">
        <v>0.68190707810464024</v>
      </c>
    </row>
    <row r="15" spans="1:29" ht="33.950000000000003" customHeight="1" x14ac:dyDescent="0.25">
      <c r="A15" s="37"/>
      <c r="B15" s="3" t="s">
        <v>41</v>
      </c>
      <c r="C15" s="19">
        <v>0.19480682308480102</v>
      </c>
      <c r="D15" s="20">
        <v>0.22430136127774061</v>
      </c>
      <c r="E15" s="21">
        <v>0.16806308853496665</v>
      </c>
      <c r="F15" s="20">
        <v>0.29806786658800355</v>
      </c>
      <c r="G15" s="20">
        <v>0.1463927926854541</v>
      </c>
      <c r="H15" s="21">
        <v>0.11737150953329088</v>
      </c>
      <c r="I15" s="20">
        <v>0.17815952014522959</v>
      </c>
      <c r="J15" s="20">
        <v>0.20471993179338888</v>
      </c>
      <c r="K15" s="20">
        <v>0.28222529218058834</v>
      </c>
      <c r="L15" s="21">
        <v>0.17784847515830543</v>
      </c>
      <c r="M15" s="20">
        <v>0.10914401724253654</v>
      </c>
      <c r="N15" s="20">
        <v>0.28342567040367972</v>
      </c>
      <c r="O15" s="21">
        <v>0.17973933115133905</v>
      </c>
      <c r="P15" s="20">
        <v>8.4795768880759861E-2</v>
      </c>
      <c r="Q15" s="20">
        <v>0.21854121356314032</v>
      </c>
      <c r="R15" s="20">
        <v>0.34076279693429212</v>
      </c>
      <c r="S15" s="20">
        <v>0.1928263095538455</v>
      </c>
      <c r="T15" s="21">
        <v>0.19606254190543415</v>
      </c>
      <c r="U15" s="20">
        <v>0.11078252351956017</v>
      </c>
      <c r="V15" s="20">
        <v>0.15775258388659255</v>
      </c>
      <c r="W15" s="20">
        <v>0.15893465068749119</v>
      </c>
      <c r="X15" s="21">
        <v>0.2851802705894772</v>
      </c>
      <c r="Y15" s="20">
        <v>0.208581041656518</v>
      </c>
      <c r="Z15" s="20">
        <v>0.19133697277671746</v>
      </c>
      <c r="AA15" s="20">
        <v>0.18985068254411419</v>
      </c>
      <c r="AB15" s="30">
        <v>0.18776581034735437</v>
      </c>
      <c r="AC15" s="30">
        <v>0.21223234874212388</v>
      </c>
    </row>
    <row r="16" spans="1:29" ht="33.950000000000003" customHeight="1" thickBot="1" x14ac:dyDescent="0.3">
      <c r="A16" s="38"/>
      <c r="B16" s="4" t="s">
        <v>26</v>
      </c>
      <c r="C16" s="22">
        <v>0.145537238968593</v>
      </c>
      <c r="D16" s="23">
        <v>9.9026769947281643E-2</v>
      </c>
      <c r="E16" s="24">
        <v>0.18770991613198557</v>
      </c>
      <c r="F16" s="23">
        <v>0.15872134499074902</v>
      </c>
      <c r="G16" s="23">
        <v>0.13835218607890468</v>
      </c>
      <c r="H16" s="24">
        <v>0.13848072531743671</v>
      </c>
      <c r="I16" s="23">
        <v>0.1331138008095589</v>
      </c>
      <c r="J16" s="23">
        <v>0.24834175015730234</v>
      </c>
      <c r="K16" s="23">
        <v>0.13918596285791227</v>
      </c>
      <c r="L16" s="24">
        <v>9.3925616625723546E-2</v>
      </c>
      <c r="M16" s="23">
        <v>0.10999389653110681</v>
      </c>
      <c r="N16" s="23">
        <v>0.16973348765265484</v>
      </c>
      <c r="O16" s="24">
        <v>0.15479287560615007</v>
      </c>
      <c r="P16" s="23">
        <v>0.1051820644815174</v>
      </c>
      <c r="Q16" s="23">
        <v>0.17536592589136604</v>
      </c>
      <c r="R16" s="23">
        <v>0.16266917148114848</v>
      </c>
      <c r="S16" s="23">
        <v>0.14007335849083224</v>
      </c>
      <c r="T16" s="24">
        <v>0.14900154125301426</v>
      </c>
      <c r="U16" s="23">
        <v>0.11841626587748559</v>
      </c>
      <c r="V16" s="23">
        <v>0.11460721320409767</v>
      </c>
      <c r="W16" s="23">
        <v>0.12243923942350328</v>
      </c>
      <c r="X16" s="24">
        <v>0.19285653338092673</v>
      </c>
      <c r="Y16" s="23">
        <v>0.15183599035884757</v>
      </c>
      <c r="Z16" s="23">
        <v>0.15274767310803011</v>
      </c>
      <c r="AA16" s="23">
        <v>0.13498940578690513</v>
      </c>
      <c r="AB16" s="31">
        <v>0.16379663570816694</v>
      </c>
      <c r="AC16" s="31">
        <v>0.10586057315323494</v>
      </c>
    </row>
    <row r="17" spans="1:29" ht="16.5" thickTop="1" thickBot="1" x14ac:dyDescent="0.3"/>
    <row r="18" spans="1:29" ht="15.95" customHeight="1" thickTop="1" x14ac:dyDescent="0.25">
      <c r="C18" s="25" t="s">
        <v>1</v>
      </c>
      <c r="D18" s="39" t="s">
        <v>2</v>
      </c>
      <c r="E18" s="40"/>
      <c r="F18" s="39" t="s">
        <v>3</v>
      </c>
      <c r="G18" s="41"/>
      <c r="H18" s="40"/>
      <c r="I18" s="39" t="s">
        <v>4</v>
      </c>
      <c r="J18" s="41"/>
      <c r="K18" s="41"/>
      <c r="L18" s="40"/>
      <c r="M18" s="39" t="s">
        <v>5</v>
      </c>
      <c r="N18" s="41"/>
      <c r="O18" s="40"/>
      <c r="P18" s="39" t="s">
        <v>6</v>
      </c>
      <c r="Q18" s="41"/>
      <c r="R18" s="40"/>
      <c r="S18" s="39" t="s">
        <v>7</v>
      </c>
      <c r="T18" s="40"/>
      <c r="U18" s="39" t="s">
        <v>8</v>
      </c>
      <c r="V18" s="41"/>
      <c r="W18" s="41"/>
      <c r="X18" s="40"/>
      <c r="Y18" s="39" t="s">
        <v>85</v>
      </c>
      <c r="Z18" s="41"/>
      <c r="AA18" s="40"/>
      <c r="AB18" s="39" t="s">
        <v>10</v>
      </c>
      <c r="AC18" s="40"/>
    </row>
    <row r="19" spans="1:29" ht="45" customHeight="1" thickBot="1" x14ac:dyDescent="0.3">
      <c r="C19" s="26" t="s">
        <v>11</v>
      </c>
      <c r="D19" s="27" t="s">
        <v>12</v>
      </c>
      <c r="E19" s="28" t="s">
        <v>13</v>
      </c>
      <c r="F19" s="27" t="s">
        <v>14</v>
      </c>
      <c r="G19" s="27" t="s">
        <v>15</v>
      </c>
      <c r="H19" s="28" t="s">
        <v>16</v>
      </c>
      <c r="I19" s="27" t="s">
        <v>17</v>
      </c>
      <c r="J19" s="27" t="s">
        <v>18</v>
      </c>
      <c r="K19" s="27" t="s">
        <v>19</v>
      </c>
      <c r="L19" s="28" t="s">
        <v>20</v>
      </c>
      <c r="M19" s="27" t="s">
        <v>21</v>
      </c>
      <c r="N19" s="27" t="s">
        <v>22</v>
      </c>
      <c r="O19" s="28" t="s">
        <v>20</v>
      </c>
      <c r="P19" s="27" t="s">
        <v>23</v>
      </c>
      <c r="Q19" s="27" t="s">
        <v>24</v>
      </c>
      <c r="R19" s="27" t="s">
        <v>25</v>
      </c>
      <c r="S19" s="27" t="s">
        <v>27</v>
      </c>
      <c r="T19" s="28" t="s">
        <v>28</v>
      </c>
      <c r="U19" s="27" t="s">
        <v>29</v>
      </c>
      <c r="V19" s="27" t="s">
        <v>30</v>
      </c>
      <c r="W19" s="27" t="s">
        <v>31</v>
      </c>
      <c r="X19" s="28" t="s">
        <v>20</v>
      </c>
      <c r="Y19" s="27" t="s">
        <v>32</v>
      </c>
      <c r="Z19" s="27" t="s">
        <v>33</v>
      </c>
      <c r="AA19" s="27" t="s">
        <v>86</v>
      </c>
      <c r="AB19" s="27" t="s">
        <v>83</v>
      </c>
      <c r="AC19" s="27" t="s">
        <v>84</v>
      </c>
    </row>
    <row r="20" spans="1:29" ht="24.95" customHeight="1" thickTop="1" x14ac:dyDescent="0.25">
      <c r="A20" s="36" t="s">
        <v>42</v>
      </c>
      <c r="B20" s="2" t="s">
        <v>43</v>
      </c>
      <c r="C20" s="16">
        <v>0.28228340443586891</v>
      </c>
      <c r="D20" s="17">
        <v>0.27880214419528737</v>
      </c>
      <c r="E20" s="18">
        <v>0.28543998546669941</v>
      </c>
      <c r="F20" s="17">
        <v>0.29976937972973916</v>
      </c>
      <c r="G20" s="17">
        <v>0.26974671160751218</v>
      </c>
      <c r="H20" s="18">
        <v>0.28140436243185857</v>
      </c>
      <c r="I20" s="17">
        <v>0.2920843973274283</v>
      </c>
      <c r="J20" s="17">
        <v>0.26376695386210003</v>
      </c>
      <c r="K20" s="17">
        <v>0.29002778016896003</v>
      </c>
      <c r="L20" s="18">
        <v>0.16857781026027285</v>
      </c>
      <c r="M20" s="17">
        <v>0.12584052826660955</v>
      </c>
      <c r="N20" s="17">
        <v>0.4696143113654872</v>
      </c>
      <c r="O20" s="18">
        <v>0.22332911634218663</v>
      </c>
      <c r="P20" s="17">
        <v>0.147536524435287</v>
      </c>
      <c r="Q20" s="17">
        <v>0.26720940237299018</v>
      </c>
      <c r="R20" s="17">
        <v>0.52818070100270365</v>
      </c>
      <c r="S20" s="17">
        <v>0.23890832752670874</v>
      </c>
      <c r="T20" s="18">
        <v>0.30978480726394442</v>
      </c>
      <c r="U20" s="17">
        <v>0.1752117998760967</v>
      </c>
      <c r="V20" s="17">
        <v>0.21519398195896822</v>
      </c>
      <c r="W20" s="17">
        <v>0.24753868059191261</v>
      </c>
      <c r="X20" s="18">
        <v>0.39861727353242266</v>
      </c>
      <c r="Y20" s="17">
        <v>0.34074379526487503</v>
      </c>
      <c r="Z20" s="17">
        <v>0.24843385678417915</v>
      </c>
      <c r="AA20" s="17">
        <v>0.27478665212287307</v>
      </c>
      <c r="AB20" s="29">
        <v>0.26296462850402735</v>
      </c>
      <c r="AC20" s="29">
        <v>0.32920921928582308</v>
      </c>
    </row>
    <row r="21" spans="1:29" ht="24.95" customHeight="1" x14ac:dyDescent="0.25">
      <c r="A21" s="37"/>
      <c r="B21" s="3" t="s">
        <v>44</v>
      </c>
      <c r="C21" s="19">
        <v>0.25344366712258143</v>
      </c>
      <c r="D21" s="20">
        <v>0.25536112940031747</v>
      </c>
      <c r="E21" s="21">
        <v>0.25170503667413446</v>
      </c>
      <c r="F21" s="20">
        <v>0.3056597987591303</v>
      </c>
      <c r="G21" s="20">
        <v>0.23385629510552655</v>
      </c>
      <c r="H21" s="21">
        <v>0.20048582998319131</v>
      </c>
      <c r="I21" s="20">
        <v>0.25110385446336603</v>
      </c>
      <c r="J21" s="20">
        <v>0.27654789730929979</v>
      </c>
      <c r="K21" s="20">
        <v>0.27237624203026473</v>
      </c>
      <c r="L21" s="21">
        <v>0.18271858492992363</v>
      </c>
      <c r="M21" s="20">
        <v>0.23874218034859329</v>
      </c>
      <c r="N21" s="20">
        <v>0.26457981907157829</v>
      </c>
      <c r="O21" s="21">
        <v>0.25588071517020167</v>
      </c>
      <c r="P21" s="20">
        <v>0.22037300645912686</v>
      </c>
      <c r="Q21" s="20">
        <v>0.30103840977520663</v>
      </c>
      <c r="R21" s="20">
        <v>0.25267832423290354</v>
      </c>
      <c r="S21" s="20">
        <v>0.25921146876810719</v>
      </c>
      <c r="T21" s="21">
        <v>0.24978666757838947</v>
      </c>
      <c r="U21" s="20">
        <v>0.22092129443296593</v>
      </c>
      <c r="V21" s="20">
        <v>0.26547691769778431</v>
      </c>
      <c r="W21" s="20">
        <v>0.30025103808364584</v>
      </c>
      <c r="X21" s="21">
        <v>0.22858750577165796</v>
      </c>
      <c r="Y21" s="20">
        <v>0.26903692488819414</v>
      </c>
      <c r="Z21" s="20">
        <v>0.29035388579478655</v>
      </c>
      <c r="AA21" s="20">
        <v>0.21442946130051271</v>
      </c>
      <c r="AB21" s="30">
        <v>0.25617311544273441</v>
      </c>
      <c r="AC21" s="30">
        <v>0.26147879638896471</v>
      </c>
    </row>
    <row r="22" spans="1:29" ht="24.95" customHeight="1" x14ac:dyDescent="0.25">
      <c r="A22" s="37"/>
      <c r="B22" s="3" t="s">
        <v>45</v>
      </c>
      <c r="C22" s="19">
        <v>0.18134915317100461</v>
      </c>
      <c r="D22" s="20">
        <v>0.16653151327384152</v>
      </c>
      <c r="E22" s="21">
        <v>0.19478482812453199</v>
      </c>
      <c r="F22" s="20">
        <v>0.16807560265779725</v>
      </c>
      <c r="G22" s="20">
        <v>0.19495131603296292</v>
      </c>
      <c r="H22" s="21">
        <v>0.17049557295361434</v>
      </c>
      <c r="I22" s="20">
        <v>0.17732264655366406</v>
      </c>
      <c r="J22" s="20">
        <v>0.15990102607053441</v>
      </c>
      <c r="K22" s="20">
        <v>0.19362699960770974</v>
      </c>
      <c r="L22" s="21">
        <v>0.25637243516377595</v>
      </c>
      <c r="M22" s="20">
        <v>0.21558966711795832</v>
      </c>
      <c r="N22" s="20">
        <v>0.11724664156093673</v>
      </c>
      <c r="O22" s="21">
        <v>0.22274435214843705</v>
      </c>
      <c r="P22" s="20">
        <v>0.23903628648005054</v>
      </c>
      <c r="Q22" s="20">
        <v>0.17773231357812275</v>
      </c>
      <c r="R22" s="20">
        <v>7.7446157778555888E-2</v>
      </c>
      <c r="S22" s="20">
        <v>0.17050047341835792</v>
      </c>
      <c r="T22" s="21">
        <v>0.18822761733269736</v>
      </c>
      <c r="U22" s="20">
        <v>0.18724507602488913</v>
      </c>
      <c r="V22" s="20">
        <v>0.19002290054489263</v>
      </c>
      <c r="W22" s="20">
        <v>0.18820503960473561</v>
      </c>
      <c r="X22" s="21">
        <v>0.16869299694390757</v>
      </c>
      <c r="Y22" s="20">
        <v>0.1433735910967546</v>
      </c>
      <c r="Z22" s="20">
        <v>0.18766158889435613</v>
      </c>
      <c r="AA22" s="20">
        <v>0.19894317921235272</v>
      </c>
      <c r="AB22" s="30">
        <v>0.18333529192538109</v>
      </c>
      <c r="AC22" s="30">
        <v>0.18124090538691914</v>
      </c>
    </row>
    <row r="23" spans="1:29" ht="24.95" customHeight="1" x14ac:dyDescent="0.25">
      <c r="A23" s="37"/>
      <c r="B23" s="3" t="s">
        <v>46</v>
      </c>
      <c r="C23" s="19">
        <v>0.22406835175838227</v>
      </c>
      <c r="D23" s="20">
        <v>0.26088665983183978</v>
      </c>
      <c r="E23" s="21">
        <v>0.19068389761811386</v>
      </c>
      <c r="F23" s="20">
        <v>0.1586528288513494</v>
      </c>
      <c r="G23" s="20">
        <v>0.24804782412398102</v>
      </c>
      <c r="H23" s="21">
        <v>0.29199013956430714</v>
      </c>
      <c r="I23" s="20">
        <v>0.23267807679034308</v>
      </c>
      <c r="J23" s="20">
        <v>0.2200766732104712</v>
      </c>
      <c r="K23" s="20">
        <v>0.15513280377415772</v>
      </c>
      <c r="L23" s="21">
        <v>0.29168481198044138</v>
      </c>
      <c r="M23" s="20">
        <v>0.36013816294178563</v>
      </c>
      <c r="N23" s="20">
        <v>0.108592428333978</v>
      </c>
      <c r="O23" s="21">
        <v>0.21681186501340025</v>
      </c>
      <c r="P23" s="20">
        <v>0.34478795855125294</v>
      </c>
      <c r="Q23" s="20">
        <v>0.18200048476188743</v>
      </c>
      <c r="R23" s="20">
        <v>8.4672731842604612E-2</v>
      </c>
      <c r="S23" s="20">
        <v>0.26559482452300248</v>
      </c>
      <c r="T23" s="21">
        <v>0.19773903232176701</v>
      </c>
      <c r="U23" s="20">
        <v>0.35338347573617013</v>
      </c>
      <c r="V23" s="20">
        <v>0.26494938814731755</v>
      </c>
      <c r="W23" s="20">
        <v>0.23097647840856228</v>
      </c>
      <c r="X23" s="21">
        <v>0.13024432405754133</v>
      </c>
      <c r="Y23" s="20">
        <v>0.18553334305507513</v>
      </c>
      <c r="Z23" s="20">
        <v>0.21245694192169282</v>
      </c>
      <c r="AA23" s="20">
        <v>0.25675436750187453</v>
      </c>
      <c r="AB23" s="30">
        <v>0.23707011492708185</v>
      </c>
      <c r="AC23" s="30">
        <v>0.19267549766074465</v>
      </c>
    </row>
    <row r="24" spans="1:29" ht="24.95" customHeight="1" thickBot="1" x14ac:dyDescent="0.3">
      <c r="A24" s="38"/>
      <c r="B24" s="4" t="s">
        <v>26</v>
      </c>
      <c r="C24" s="22">
        <v>5.8855423512165418E-2</v>
      </c>
      <c r="D24" s="23">
        <v>3.8418553298714547E-2</v>
      </c>
      <c r="E24" s="24">
        <v>7.7386252116519061E-2</v>
      </c>
      <c r="F24" s="23">
        <v>6.7842390001982666E-2</v>
      </c>
      <c r="G24" s="23">
        <v>5.3397853130016777E-2</v>
      </c>
      <c r="H24" s="24">
        <v>5.5624095067027764E-2</v>
      </c>
      <c r="I24" s="23">
        <v>4.6811024865203103E-2</v>
      </c>
      <c r="J24" s="23">
        <v>7.970744954759508E-2</v>
      </c>
      <c r="K24" s="23">
        <v>8.8836174418907621E-2</v>
      </c>
      <c r="L24" s="24">
        <v>0.10064635766558654</v>
      </c>
      <c r="M24" s="23">
        <v>5.9689461325049598E-2</v>
      </c>
      <c r="N24" s="23">
        <v>3.9966799668018332E-2</v>
      </c>
      <c r="O24" s="24">
        <v>8.1233951325773615E-2</v>
      </c>
      <c r="P24" s="23">
        <v>4.826622407428105E-2</v>
      </c>
      <c r="Q24" s="23">
        <v>7.2019389511791806E-2</v>
      </c>
      <c r="R24" s="23">
        <v>5.7022085143230941E-2</v>
      </c>
      <c r="S24" s="23">
        <v>6.5784905763821414E-2</v>
      </c>
      <c r="T24" s="24">
        <v>5.4461875503203638E-2</v>
      </c>
      <c r="U24" s="23">
        <v>6.3238353929877256E-2</v>
      </c>
      <c r="V24" s="23">
        <v>6.4356811651037654E-2</v>
      </c>
      <c r="W24" s="23">
        <v>3.3028763311142531E-2</v>
      </c>
      <c r="X24" s="24">
        <v>7.385789969446839E-2</v>
      </c>
      <c r="Y24" s="23">
        <v>6.1312345695100259E-2</v>
      </c>
      <c r="Z24" s="23">
        <v>6.1093726604983717E-2</v>
      </c>
      <c r="AA24" s="23">
        <v>5.5086339862385786E-2</v>
      </c>
      <c r="AB24" s="31">
        <v>6.0456849200776791E-2</v>
      </c>
      <c r="AC24" s="31">
        <v>3.5395581277546703E-2</v>
      </c>
    </row>
    <row r="25" spans="1:29" ht="16.5" thickTop="1" thickBot="1" x14ac:dyDescent="0.3"/>
    <row r="26" spans="1:29" ht="15.95" customHeight="1" thickTop="1" x14ac:dyDescent="0.25">
      <c r="C26" s="25" t="s">
        <v>1</v>
      </c>
      <c r="D26" s="39" t="s">
        <v>2</v>
      </c>
      <c r="E26" s="40"/>
      <c r="F26" s="39" t="s">
        <v>3</v>
      </c>
      <c r="G26" s="41"/>
      <c r="H26" s="40"/>
      <c r="I26" s="39" t="s">
        <v>4</v>
      </c>
      <c r="J26" s="41"/>
      <c r="K26" s="41"/>
      <c r="L26" s="40"/>
      <c r="M26" s="39" t="s">
        <v>5</v>
      </c>
      <c r="N26" s="41"/>
      <c r="O26" s="40"/>
      <c r="P26" s="39" t="s">
        <v>6</v>
      </c>
      <c r="Q26" s="41"/>
      <c r="R26" s="40"/>
      <c r="S26" s="39" t="s">
        <v>7</v>
      </c>
      <c r="T26" s="40"/>
      <c r="U26" s="39" t="s">
        <v>8</v>
      </c>
      <c r="V26" s="41"/>
      <c r="W26" s="41"/>
      <c r="X26" s="40"/>
      <c r="Y26" s="39" t="s">
        <v>85</v>
      </c>
      <c r="Z26" s="41"/>
      <c r="AA26" s="40"/>
      <c r="AB26" s="39" t="s">
        <v>10</v>
      </c>
      <c r="AC26" s="40"/>
    </row>
    <row r="27" spans="1:29" ht="45" customHeight="1" thickBot="1" x14ac:dyDescent="0.3">
      <c r="C27" s="26" t="s">
        <v>11</v>
      </c>
      <c r="D27" s="27" t="s">
        <v>12</v>
      </c>
      <c r="E27" s="28" t="s">
        <v>13</v>
      </c>
      <c r="F27" s="27" t="s">
        <v>14</v>
      </c>
      <c r="G27" s="27" t="s">
        <v>15</v>
      </c>
      <c r="H27" s="28" t="s">
        <v>16</v>
      </c>
      <c r="I27" s="27" t="s">
        <v>17</v>
      </c>
      <c r="J27" s="27" t="s">
        <v>18</v>
      </c>
      <c r="K27" s="27" t="s">
        <v>19</v>
      </c>
      <c r="L27" s="28" t="s">
        <v>20</v>
      </c>
      <c r="M27" s="27" t="s">
        <v>21</v>
      </c>
      <c r="N27" s="27" t="s">
        <v>22</v>
      </c>
      <c r="O27" s="28" t="s">
        <v>20</v>
      </c>
      <c r="P27" s="27" t="s">
        <v>23</v>
      </c>
      <c r="Q27" s="27" t="s">
        <v>24</v>
      </c>
      <c r="R27" s="27" t="s">
        <v>25</v>
      </c>
      <c r="S27" s="27" t="s">
        <v>27</v>
      </c>
      <c r="T27" s="28" t="s">
        <v>28</v>
      </c>
      <c r="U27" s="27" t="s">
        <v>29</v>
      </c>
      <c r="V27" s="27" t="s">
        <v>30</v>
      </c>
      <c r="W27" s="27" t="s">
        <v>31</v>
      </c>
      <c r="X27" s="28" t="s">
        <v>20</v>
      </c>
      <c r="Y27" s="27" t="s">
        <v>32</v>
      </c>
      <c r="Z27" s="27" t="s">
        <v>33</v>
      </c>
      <c r="AA27" s="27" t="s">
        <v>86</v>
      </c>
      <c r="AB27" s="27" t="s">
        <v>83</v>
      </c>
      <c r="AC27" s="27" t="s">
        <v>84</v>
      </c>
    </row>
    <row r="28" spans="1:29" ht="24.95" customHeight="1" thickTop="1" x14ac:dyDescent="0.25">
      <c r="A28" s="36" t="s">
        <v>47</v>
      </c>
      <c r="B28" s="2" t="s">
        <v>43</v>
      </c>
      <c r="C28" s="16">
        <v>0.19830627609283952</v>
      </c>
      <c r="D28" s="17">
        <v>0.21034965106982961</v>
      </c>
      <c r="E28" s="18">
        <v>0.18738612466134977</v>
      </c>
      <c r="F28" s="17">
        <v>0.27371392126353211</v>
      </c>
      <c r="G28" s="17">
        <v>0.15903942751433403</v>
      </c>
      <c r="H28" s="18">
        <v>0.15278926436896431</v>
      </c>
      <c r="I28" s="17">
        <v>0.19205721381473706</v>
      </c>
      <c r="J28" s="17">
        <v>0.14280844097277254</v>
      </c>
      <c r="K28" s="17">
        <v>0.30220490061711208</v>
      </c>
      <c r="L28" s="18">
        <v>0.14702063495821305</v>
      </c>
      <c r="M28" s="17">
        <v>0.10372643500996032</v>
      </c>
      <c r="N28" s="17">
        <v>0.33444186706135859</v>
      </c>
      <c r="O28" s="18">
        <v>0.13444353908949669</v>
      </c>
      <c r="P28" s="17">
        <v>0.13026317157424885</v>
      </c>
      <c r="Q28" s="17">
        <v>0.15885571890085373</v>
      </c>
      <c r="R28" s="17">
        <v>0.3714570851460931</v>
      </c>
      <c r="S28" s="17">
        <v>0.17154092865517256</v>
      </c>
      <c r="T28" s="18">
        <v>0.21527649618624159</v>
      </c>
      <c r="U28" s="17">
        <v>0.15181222678231085</v>
      </c>
      <c r="V28" s="17">
        <v>0.16667655073773144</v>
      </c>
      <c r="W28" s="17">
        <v>0.19556707189804137</v>
      </c>
      <c r="X28" s="18">
        <v>0.24047322029383436</v>
      </c>
      <c r="Y28" s="17">
        <v>0.27295736717259239</v>
      </c>
      <c r="Z28" s="17">
        <v>0.17018557926984282</v>
      </c>
      <c r="AA28" s="17">
        <v>0.17698387897659218</v>
      </c>
      <c r="AB28" s="29">
        <v>0.18344420921681417</v>
      </c>
      <c r="AC28" s="29">
        <v>0.24575085933684013</v>
      </c>
    </row>
    <row r="29" spans="1:29" ht="24.95" customHeight="1" x14ac:dyDescent="0.25">
      <c r="A29" s="37"/>
      <c r="B29" s="3" t="s">
        <v>44</v>
      </c>
      <c r="C29" s="19">
        <v>0.21044637107243513</v>
      </c>
      <c r="D29" s="20">
        <v>0.2087684100909066</v>
      </c>
      <c r="E29" s="21">
        <v>0.21196783727683566</v>
      </c>
      <c r="F29" s="20">
        <v>0.2679663142479069</v>
      </c>
      <c r="G29" s="20">
        <v>0.18613843750289857</v>
      </c>
      <c r="H29" s="21">
        <v>0.15981042391557676</v>
      </c>
      <c r="I29" s="20">
        <v>0.20172892343278614</v>
      </c>
      <c r="J29" s="20">
        <v>0.32327570539171513</v>
      </c>
      <c r="K29" s="20">
        <v>0.20344519236354247</v>
      </c>
      <c r="L29" s="21">
        <v>8.5037634570414605E-2</v>
      </c>
      <c r="M29" s="20">
        <v>0.1139020251138141</v>
      </c>
      <c r="N29" s="20">
        <v>0.32379884329900882</v>
      </c>
      <c r="O29" s="21">
        <v>0.17684376921414169</v>
      </c>
      <c r="P29" s="20">
        <v>0.10427796265680382</v>
      </c>
      <c r="Q29" s="20">
        <v>0.26924392542127518</v>
      </c>
      <c r="R29" s="20">
        <v>0.31773358025484538</v>
      </c>
      <c r="S29" s="20">
        <v>0.18569236707220135</v>
      </c>
      <c r="T29" s="21">
        <v>0.22614132504436626</v>
      </c>
      <c r="U29" s="20">
        <v>0.15633740764833026</v>
      </c>
      <c r="V29" s="20">
        <v>0.19264155176654413</v>
      </c>
      <c r="W29" s="20">
        <v>0.21289769057478949</v>
      </c>
      <c r="X29" s="21">
        <v>0.24590758479289471</v>
      </c>
      <c r="Y29" s="20">
        <v>0.23741787605474271</v>
      </c>
      <c r="Z29" s="20">
        <v>0.22670303840187458</v>
      </c>
      <c r="AA29" s="20">
        <v>0.18096732309317173</v>
      </c>
      <c r="AB29" s="30">
        <v>0.22519636041630101</v>
      </c>
      <c r="AC29" s="30">
        <v>0.18891304645760626</v>
      </c>
    </row>
    <row r="30" spans="1:29" ht="24.95" customHeight="1" x14ac:dyDescent="0.25">
      <c r="A30" s="37"/>
      <c r="B30" s="3" t="s">
        <v>45</v>
      </c>
      <c r="C30" s="19">
        <v>0.18512422067083747</v>
      </c>
      <c r="D30" s="20">
        <v>0.18719557815790386</v>
      </c>
      <c r="E30" s="21">
        <v>0.18324604802648023</v>
      </c>
      <c r="F30" s="20">
        <v>0.19306011932222533</v>
      </c>
      <c r="G30" s="20">
        <v>0.19404596655480882</v>
      </c>
      <c r="H30" s="21">
        <v>0.14352288461470647</v>
      </c>
      <c r="I30" s="20">
        <v>0.18831774666824241</v>
      </c>
      <c r="J30" s="20">
        <v>0.12034462962199748</v>
      </c>
      <c r="K30" s="20">
        <v>0.21474048802717927</v>
      </c>
      <c r="L30" s="21">
        <v>0.21611285687783954</v>
      </c>
      <c r="M30" s="20">
        <v>0.17285039832510202</v>
      </c>
      <c r="N30" s="20">
        <v>0.15516609965275549</v>
      </c>
      <c r="O30" s="21">
        <v>0.23557377450677891</v>
      </c>
      <c r="P30" s="20">
        <v>0.17729922819811508</v>
      </c>
      <c r="Q30" s="20">
        <v>0.2401466955829229</v>
      </c>
      <c r="R30" s="20">
        <v>0.11385091709500327</v>
      </c>
      <c r="S30" s="20">
        <v>0.18465863678767319</v>
      </c>
      <c r="T30" s="21">
        <v>0.18541941807067058</v>
      </c>
      <c r="U30" s="20">
        <v>0.14398436852708149</v>
      </c>
      <c r="V30" s="20">
        <v>0.20572312455669095</v>
      </c>
      <c r="W30" s="20">
        <v>0.16797881404627801</v>
      </c>
      <c r="X30" s="21">
        <v>0.21020466672421773</v>
      </c>
      <c r="Y30" s="20">
        <v>0.1753257199923357</v>
      </c>
      <c r="Z30" s="20">
        <v>0.19623724150686223</v>
      </c>
      <c r="AA30" s="20">
        <v>0.1815497571862954</v>
      </c>
      <c r="AB30" s="30">
        <v>0.17972722866028573</v>
      </c>
      <c r="AC30" s="30">
        <v>0.20774614611576106</v>
      </c>
    </row>
    <row r="31" spans="1:29" ht="24.95" customHeight="1" x14ac:dyDescent="0.25">
      <c r="A31" s="37"/>
      <c r="B31" s="3" t="s">
        <v>46</v>
      </c>
      <c r="C31" s="19">
        <v>0.35049935576089125</v>
      </c>
      <c r="D31" s="20">
        <v>0.35721459945294776</v>
      </c>
      <c r="E31" s="21">
        <v>0.34441040825599889</v>
      </c>
      <c r="F31" s="20">
        <v>0.18877570763150633</v>
      </c>
      <c r="G31" s="20">
        <v>0.41846778197765461</v>
      </c>
      <c r="H31" s="21">
        <v>0.49392817224760627</v>
      </c>
      <c r="I31" s="20">
        <v>0.37198124352068018</v>
      </c>
      <c r="J31" s="20">
        <v>0.28853666484579782</v>
      </c>
      <c r="K31" s="20">
        <v>0.23824657365604548</v>
      </c>
      <c r="L31" s="21">
        <v>0.48669887629797837</v>
      </c>
      <c r="M31" s="20">
        <v>0.55997627486495505</v>
      </c>
      <c r="N31" s="20">
        <v>0.13641353124462924</v>
      </c>
      <c r="O31" s="21">
        <v>0.38411392831647345</v>
      </c>
      <c r="P31" s="20">
        <v>0.55075625175003173</v>
      </c>
      <c r="Q31" s="20">
        <v>0.27997922721192497</v>
      </c>
      <c r="R31" s="20">
        <v>0.11193103785746841</v>
      </c>
      <c r="S31" s="20">
        <v>0.39463214727739065</v>
      </c>
      <c r="T31" s="21">
        <v>0.32251753385047299</v>
      </c>
      <c r="U31" s="20">
        <v>0.49436712242307651</v>
      </c>
      <c r="V31" s="20">
        <v>0.39086871506414123</v>
      </c>
      <c r="W31" s="20">
        <v>0.39405447149891581</v>
      </c>
      <c r="X31" s="21">
        <v>0.2208218981681897</v>
      </c>
      <c r="Y31" s="20">
        <v>0.24757459795948336</v>
      </c>
      <c r="Z31" s="20">
        <v>0.35325836173693376</v>
      </c>
      <c r="AA31" s="20">
        <v>0.40969369651860815</v>
      </c>
      <c r="AB31" s="30">
        <v>0.3575465201621229</v>
      </c>
      <c r="AC31" s="30">
        <v>0.30693137587316449</v>
      </c>
    </row>
    <row r="32" spans="1:29" ht="24.95" customHeight="1" thickBot="1" x14ac:dyDescent="0.3">
      <c r="A32" s="38"/>
      <c r="B32" s="4" t="s">
        <v>26</v>
      </c>
      <c r="C32" s="22">
        <v>5.5623776402998343E-2</v>
      </c>
      <c r="D32" s="23">
        <v>3.6471761228413335E-2</v>
      </c>
      <c r="E32" s="24">
        <v>7.2989581779333762E-2</v>
      </c>
      <c r="F32" s="23">
        <v>7.6483937534828086E-2</v>
      </c>
      <c r="G32" s="23">
        <v>4.2308386450303936E-2</v>
      </c>
      <c r="H32" s="24">
        <v>4.9949254853145907E-2</v>
      </c>
      <c r="I32" s="23">
        <v>4.5914872563559583E-2</v>
      </c>
      <c r="J32" s="23">
        <v>0.12503455916771769</v>
      </c>
      <c r="K32" s="23">
        <v>4.1362845336120467E-2</v>
      </c>
      <c r="L32" s="24">
        <v>6.5129997295554728E-2</v>
      </c>
      <c r="M32" s="23">
        <v>4.9544866686166117E-2</v>
      </c>
      <c r="N32" s="23">
        <v>5.0179658742245815E-2</v>
      </c>
      <c r="O32" s="24">
        <v>6.9024988873107943E-2</v>
      </c>
      <c r="P32" s="23">
        <v>3.7403385820800064E-2</v>
      </c>
      <c r="Q32" s="23">
        <v>5.1774432883022262E-2</v>
      </c>
      <c r="R32" s="23">
        <v>8.5027379646588783E-2</v>
      </c>
      <c r="S32" s="23">
        <v>6.3475920207560127E-2</v>
      </c>
      <c r="T32" s="24">
        <v>5.0645226848250652E-2</v>
      </c>
      <c r="U32" s="23">
        <v>5.3498874619200179E-2</v>
      </c>
      <c r="V32" s="23">
        <v>4.4090057874891952E-2</v>
      </c>
      <c r="W32" s="23">
        <v>2.9501951981974452E-2</v>
      </c>
      <c r="X32" s="24">
        <v>8.2592630020861396E-2</v>
      </c>
      <c r="Y32" s="23">
        <v>6.6724438820844889E-2</v>
      </c>
      <c r="Z32" s="23">
        <v>5.3615779084485685E-2</v>
      </c>
      <c r="AA32" s="23">
        <v>5.0805344225332234E-2</v>
      </c>
      <c r="AB32" s="31">
        <v>5.4085681544478084E-2</v>
      </c>
      <c r="AC32" s="31">
        <v>5.0658572216626487E-2</v>
      </c>
    </row>
    <row r="33" spans="1:29" ht="16.5" thickTop="1" thickBot="1" x14ac:dyDescent="0.3"/>
    <row r="34" spans="1:29" ht="15.95" customHeight="1" thickTop="1" x14ac:dyDescent="0.25">
      <c r="C34" s="25" t="s">
        <v>1</v>
      </c>
      <c r="D34" s="39" t="s">
        <v>2</v>
      </c>
      <c r="E34" s="40"/>
      <c r="F34" s="39" t="s">
        <v>3</v>
      </c>
      <c r="G34" s="41"/>
      <c r="H34" s="40"/>
      <c r="I34" s="39" t="s">
        <v>4</v>
      </c>
      <c r="J34" s="41"/>
      <c r="K34" s="41"/>
      <c r="L34" s="40"/>
      <c r="M34" s="39" t="s">
        <v>5</v>
      </c>
      <c r="N34" s="41"/>
      <c r="O34" s="40"/>
      <c r="P34" s="39" t="s">
        <v>6</v>
      </c>
      <c r="Q34" s="41"/>
      <c r="R34" s="40"/>
      <c r="S34" s="39" t="s">
        <v>7</v>
      </c>
      <c r="T34" s="40"/>
      <c r="U34" s="39" t="s">
        <v>8</v>
      </c>
      <c r="V34" s="41"/>
      <c r="W34" s="41"/>
      <c r="X34" s="40"/>
      <c r="Y34" s="39" t="s">
        <v>85</v>
      </c>
      <c r="Z34" s="41"/>
      <c r="AA34" s="40"/>
      <c r="AB34" s="39" t="s">
        <v>10</v>
      </c>
      <c r="AC34" s="40"/>
    </row>
    <row r="35" spans="1:29" ht="45" customHeight="1" thickBot="1" x14ac:dyDescent="0.3">
      <c r="C35" s="26" t="s">
        <v>11</v>
      </c>
      <c r="D35" s="27" t="s">
        <v>12</v>
      </c>
      <c r="E35" s="28" t="s">
        <v>13</v>
      </c>
      <c r="F35" s="27" t="s">
        <v>14</v>
      </c>
      <c r="G35" s="27" t="s">
        <v>15</v>
      </c>
      <c r="H35" s="28" t="s">
        <v>16</v>
      </c>
      <c r="I35" s="27" t="s">
        <v>17</v>
      </c>
      <c r="J35" s="27" t="s">
        <v>18</v>
      </c>
      <c r="K35" s="27" t="s">
        <v>19</v>
      </c>
      <c r="L35" s="28" t="s">
        <v>20</v>
      </c>
      <c r="M35" s="27" t="s">
        <v>21</v>
      </c>
      <c r="N35" s="27" t="s">
        <v>22</v>
      </c>
      <c r="O35" s="28" t="s">
        <v>20</v>
      </c>
      <c r="P35" s="27" t="s">
        <v>23</v>
      </c>
      <c r="Q35" s="27" t="s">
        <v>24</v>
      </c>
      <c r="R35" s="27" t="s">
        <v>25</v>
      </c>
      <c r="S35" s="27" t="s">
        <v>27</v>
      </c>
      <c r="T35" s="28" t="s">
        <v>28</v>
      </c>
      <c r="U35" s="27" t="s">
        <v>29</v>
      </c>
      <c r="V35" s="27" t="s">
        <v>30</v>
      </c>
      <c r="W35" s="27" t="s">
        <v>31</v>
      </c>
      <c r="X35" s="28" t="s">
        <v>20</v>
      </c>
      <c r="Y35" s="27" t="s">
        <v>32</v>
      </c>
      <c r="Z35" s="27" t="s">
        <v>33</v>
      </c>
      <c r="AA35" s="27" t="s">
        <v>86</v>
      </c>
      <c r="AB35" s="27" t="s">
        <v>83</v>
      </c>
      <c r="AC35" s="27" t="s">
        <v>84</v>
      </c>
    </row>
    <row r="36" spans="1:29" ht="18" customHeight="1" thickTop="1" x14ac:dyDescent="0.25">
      <c r="A36" s="36" t="s">
        <v>48</v>
      </c>
      <c r="B36" s="2" t="s">
        <v>49</v>
      </c>
      <c r="C36" s="16">
        <v>0.39829258918020582</v>
      </c>
      <c r="D36" s="17">
        <v>0.38374470906689007</v>
      </c>
      <c r="E36" s="18">
        <v>0.41148366345531961</v>
      </c>
      <c r="F36" s="17">
        <v>0.29137422973095395</v>
      </c>
      <c r="G36" s="17">
        <v>0.47205068036652842</v>
      </c>
      <c r="H36" s="18">
        <v>0.41183886934106001</v>
      </c>
      <c r="I36" s="17">
        <v>0.410324252488249</v>
      </c>
      <c r="J36" s="17">
        <v>0.4273957852827216</v>
      </c>
      <c r="K36" s="17">
        <v>0.30012497712497815</v>
      </c>
      <c r="L36" s="18">
        <v>0.41589607287378688</v>
      </c>
      <c r="M36" s="17">
        <v>0.55824165963313666</v>
      </c>
      <c r="N36" s="17">
        <v>0.24546509484922482</v>
      </c>
      <c r="O36" s="18">
        <v>0.4108358546901863</v>
      </c>
      <c r="P36" s="17">
        <v>0.54915318146982306</v>
      </c>
      <c r="Q36" s="17">
        <v>0.37238912303974198</v>
      </c>
      <c r="R36" s="17">
        <v>0.16198468827996204</v>
      </c>
      <c r="S36" s="17">
        <v>0.46195849972263564</v>
      </c>
      <c r="T36" s="18">
        <v>0.35792604744678996</v>
      </c>
      <c r="U36" s="17">
        <v>0.52103720953879373</v>
      </c>
      <c r="V36" s="17">
        <v>0.40496797127727008</v>
      </c>
      <c r="W36" s="17">
        <v>0.41990317512675124</v>
      </c>
      <c r="X36" s="18">
        <v>0.31320421035936497</v>
      </c>
      <c r="Y36" s="17">
        <v>0.33705024204093975</v>
      </c>
      <c r="Z36" s="17">
        <v>0.36961196788873107</v>
      </c>
      <c r="AA36" s="17">
        <v>0.45810684434723276</v>
      </c>
      <c r="AB36" s="29">
        <v>0.41896220073737217</v>
      </c>
      <c r="AC36" s="29">
        <v>0.33652927802573418</v>
      </c>
    </row>
    <row r="37" spans="1:29" ht="18" customHeight="1" x14ac:dyDescent="0.25">
      <c r="A37" s="37"/>
      <c r="B37" s="3" t="s">
        <v>50</v>
      </c>
      <c r="C37" s="19">
        <v>0.15705897843878505</v>
      </c>
      <c r="D37" s="20">
        <v>0.17649370170887116</v>
      </c>
      <c r="E37" s="21">
        <v>0.13943683169471122</v>
      </c>
      <c r="F37" s="20">
        <v>0.21285483405926606</v>
      </c>
      <c r="G37" s="20">
        <v>0.12177229801111129</v>
      </c>
      <c r="H37" s="21">
        <v>0.14095398703190357</v>
      </c>
      <c r="I37" s="20">
        <v>0.14029350773108698</v>
      </c>
      <c r="J37" s="20">
        <v>0.14772142765595231</v>
      </c>
      <c r="K37" s="20">
        <v>0.22636029810946373</v>
      </c>
      <c r="L37" s="21">
        <v>0.23405114104195751</v>
      </c>
      <c r="M37" s="20">
        <v>0.13107559108774247</v>
      </c>
      <c r="N37" s="20">
        <v>0.16789171059643293</v>
      </c>
      <c r="O37" s="21">
        <v>0.17228033486383118</v>
      </c>
      <c r="P37" s="20">
        <v>0.18213647908471081</v>
      </c>
      <c r="Q37" s="20">
        <v>0.15449169529600254</v>
      </c>
      <c r="R37" s="20">
        <v>0.11509000480186375</v>
      </c>
      <c r="S37" s="20">
        <v>0.14754459699427877</v>
      </c>
      <c r="T37" s="21">
        <v>0.16309144812900192</v>
      </c>
      <c r="U37" s="20">
        <v>0.24557428461163278</v>
      </c>
      <c r="V37" s="20">
        <v>0.11155466506941554</v>
      </c>
      <c r="W37" s="20">
        <v>0.1821105079176894</v>
      </c>
      <c r="X37" s="21">
        <v>0.11284139575522363</v>
      </c>
      <c r="Y37" s="20">
        <v>0.18779934369351081</v>
      </c>
      <c r="Z37" s="20">
        <v>0.16922295468629248</v>
      </c>
      <c r="AA37" s="20">
        <v>0.12919801598129177</v>
      </c>
      <c r="AB37" s="30">
        <v>0.15901560807860798</v>
      </c>
      <c r="AC37" s="30">
        <v>0.17256562812458789</v>
      </c>
    </row>
    <row r="38" spans="1:29" ht="18" customHeight="1" x14ac:dyDescent="0.25">
      <c r="A38" s="37"/>
      <c r="B38" s="3" t="s">
        <v>51</v>
      </c>
      <c r="C38" s="19">
        <v>0.15178027003349742</v>
      </c>
      <c r="D38" s="20">
        <v>0.18298679216445177</v>
      </c>
      <c r="E38" s="21">
        <v>0.12348421946866624</v>
      </c>
      <c r="F38" s="20">
        <v>0.17361703970516618</v>
      </c>
      <c r="G38" s="20">
        <v>0.11890755139017786</v>
      </c>
      <c r="H38" s="21">
        <v>0.19923136292099916</v>
      </c>
      <c r="I38" s="20">
        <v>0.17099489538659296</v>
      </c>
      <c r="J38" s="20">
        <v>0.11718845407671456</v>
      </c>
      <c r="K38" s="20">
        <v>0.10827620023474474</v>
      </c>
      <c r="L38" s="21">
        <v>7.7018265504032152E-2</v>
      </c>
      <c r="M38" s="20">
        <v>0.11614376431696347</v>
      </c>
      <c r="N38" s="20">
        <v>0.2127206838893777</v>
      </c>
      <c r="O38" s="21">
        <v>0.11582058256609735</v>
      </c>
      <c r="P38" s="20">
        <v>9.4585756587087441E-2</v>
      </c>
      <c r="Q38" s="20">
        <v>0.18401772720422102</v>
      </c>
      <c r="R38" s="20">
        <v>0.21905138918320929</v>
      </c>
      <c r="S38" s="20">
        <v>0.12977588296845555</v>
      </c>
      <c r="T38" s="21">
        <v>0.16573186518404875</v>
      </c>
      <c r="U38" s="20">
        <v>7.9603513200361353E-2</v>
      </c>
      <c r="V38" s="20">
        <v>0.20058623109652751</v>
      </c>
      <c r="W38" s="20">
        <v>0.1747047202245299</v>
      </c>
      <c r="X38" s="21">
        <v>0.14856788744624522</v>
      </c>
      <c r="Y38" s="20">
        <v>0.16144574107793624</v>
      </c>
      <c r="Z38" s="20">
        <v>0.16840907216261761</v>
      </c>
      <c r="AA38" s="20">
        <v>0.1321226408502694</v>
      </c>
      <c r="AB38" s="30">
        <v>0.15056987523485002</v>
      </c>
      <c r="AC38" s="30">
        <v>0.16985762046301958</v>
      </c>
    </row>
    <row r="39" spans="1:29" ht="18" customHeight="1" x14ac:dyDescent="0.25">
      <c r="A39" s="37"/>
      <c r="B39" s="3" t="s">
        <v>52</v>
      </c>
      <c r="C39" s="19">
        <v>6.5577461606341036E-2</v>
      </c>
      <c r="D39" s="20">
        <v>5.3826786261368109E-2</v>
      </c>
      <c r="E39" s="21">
        <v>7.6232211992717736E-2</v>
      </c>
      <c r="F39" s="20">
        <v>7.6891558778057464E-2</v>
      </c>
      <c r="G39" s="20">
        <v>5.5811499311013361E-2</v>
      </c>
      <c r="H39" s="21">
        <v>6.9673433559724343E-2</v>
      </c>
      <c r="I39" s="20">
        <v>5.9950028648990183E-2</v>
      </c>
      <c r="J39" s="20">
        <v>3.0639480540484425E-2</v>
      </c>
      <c r="K39" s="20">
        <v>0.1400053686006508</v>
      </c>
      <c r="L39" s="21">
        <v>3.3609767647071166E-2</v>
      </c>
      <c r="M39" s="20">
        <v>4.7478088757321187E-2</v>
      </c>
      <c r="N39" s="20">
        <v>9.0808082818633562E-2</v>
      </c>
      <c r="O39" s="21">
        <v>5.4369005578434715E-2</v>
      </c>
      <c r="P39" s="20">
        <v>3.9704464846649988E-2</v>
      </c>
      <c r="Q39" s="20">
        <v>7.2202215633535183E-2</v>
      </c>
      <c r="R39" s="20">
        <v>9.8093479690644664E-2</v>
      </c>
      <c r="S39" s="20">
        <v>4.8647334674679084E-2</v>
      </c>
      <c r="T39" s="21">
        <v>7.6311788179483794E-2</v>
      </c>
      <c r="U39" s="20">
        <v>2.3747814336667294E-2</v>
      </c>
      <c r="V39" s="20">
        <v>7.8375039974208666E-2</v>
      </c>
      <c r="W39" s="20">
        <v>7.5360889679123244E-2</v>
      </c>
      <c r="X39" s="21">
        <v>7.3961652399859967E-2</v>
      </c>
      <c r="Y39" s="20">
        <v>8.708452583005305E-2</v>
      </c>
      <c r="Z39" s="20">
        <v>6.2839050944971803E-2</v>
      </c>
      <c r="AA39" s="20">
        <v>5.4637478527123202E-2</v>
      </c>
      <c r="AB39" s="30">
        <v>4.7882634512299231E-2</v>
      </c>
      <c r="AC39" s="30">
        <v>0.10458968173707058</v>
      </c>
    </row>
    <row r="40" spans="1:29" ht="30" customHeight="1" x14ac:dyDescent="0.25">
      <c r="A40" s="37"/>
      <c r="B40" s="3" t="s">
        <v>53</v>
      </c>
      <c r="C40" s="19">
        <v>7.7962588220211723E-2</v>
      </c>
      <c r="D40" s="20">
        <v>9.5788188246147044E-2</v>
      </c>
      <c r="E40" s="21">
        <v>6.1799490084325594E-2</v>
      </c>
      <c r="F40" s="20">
        <v>7.4543802391718039E-2</v>
      </c>
      <c r="G40" s="20">
        <v>7.544118198851231E-2</v>
      </c>
      <c r="H40" s="21">
        <v>9.2156344758861974E-2</v>
      </c>
      <c r="I40" s="20">
        <v>8.2392630306770437E-2</v>
      </c>
      <c r="J40" s="20">
        <v>2.8350255744157393E-2</v>
      </c>
      <c r="K40" s="20">
        <v>0.1065865585712949</v>
      </c>
      <c r="L40" s="21">
        <v>5.850870556363736E-2</v>
      </c>
      <c r="M40" s="20">
        <v>4.2003873979414103E-2</v>
      </c>
      <c r="N40" s="20">
        <v>0.10651950070282494</v>
      </c>
      <c r="O40" s="21">
        <v>8.2296981823198667E-2</v>
      </c>
      <c r="P40" s="20">
        <v>3.4841270201615232E-2</v>
      </c>
      <c r="Q40" s="20">
        <v>7.8599713631974766E-2</v>
      </c>
      <c r="R40" s="20">
        <v>0.15690521334124122</v>
      </c>
      <c r="S40" s="20">
        <v>5.1680743513794411E-2</v>
      </c>
      <c r="T40" s="21">
        <v>9.4626249701432047E-2</v>
      </c>
      <c r="U40" s="20">
        <v>2.9739692688470563E-2</v>
      </c>
      <c r="V40" s="20">
        <v>6.344500284387615E-2</v>
      </c>
      <c r="W40" s="20">
        <v>5.0655989350803676E-2</v>
      </c>
      <c r="X40" s="21">
        <v>0.13175081036481895</v>
      </c>
      <c r="Y40" s="20">
        <v>7.8857216702590049E-2</v>
      </c>
      <c r="Z40" s="20">
        <v>6.9147363436598858E-2</v>
      </c>
      <c r="AA40" s="20">
        <v>8.4793796817671158E-2</v>
      </c>
      <c r="AB40" s="30">
        <v>5.5681680960423988E-2</v>
      </c>
      <c r="AC40" s="30">
        <v>0.11961696578413314</v>
      </c>
    </row>
    <row r="41" spans="1:29" ht="18" customHeight="1" thickBot="1" x14ac:dyDescent="0.3">
      <c r="A41" s="38"/>
      <c r="B41" s="4" t="s">
        <v>26</v>
      </c>
      <c r="C41" s="22">
        <v>0.14932811252096079</v>
      </c>
      <c r="D41" s="23">
        <v>0.10715982255227291</v>
      </c>
      <c r="E41" s="24">
        <v>0.18756358330425812</v>
      </c>
      <c r="F41" s="23">
        <v>0.17071853533483705</v>
      </c>
      <c r="G41" s="23">
        <v>0.15601678893265677</v>
      </c>
      <c r="H41" s="24">
        <v>8.6146002387450529E-2</v>
      </c>
      <c r="I41" s="23">
        <v>0.13604468543831608</v>
      </c>
      <c r="J41" s="23">
        <v>0.24870459669997025</v>
      </c>
      <c r="K41" s="23">
        <v>0.11864659735886769</v>
      </c>
      <c r="L41" s="24">
        <v>0.1809160473695153</v>
      </c>
      <c r="M41" s="23">
        <v>0.10505702222541981</v>
      </c>
      <c r="N41" s="23">
        <v>0.17659492714350428</v>
      </c>
      <c r="O41" s="24">
        <v>0.16439724047825105</v>
      </c>
      <c r="P41" s="23">
        <v>9.9578847810112781E-2</v>
      </c>
      <c r="Q41" s="23">
        <v>0.13829952519452365</v>
      </c>
      <c r="R41" s="23">
        <v>0.24887522470307821</v>
      </c>
      <c r="S41" s="23">
        <v>0.16039294212615465</v>
      </c>
      <c r="T41" s="24">
        <v>0.14231260135924542</v>
      </c>
      <c r="U41" s="23">
        <v>0.10029748562407349</v>
      </c>
      <c r="V41" s="23">
        <v>0.14107108973870186</v>
      </c>
      <c r="W41" s="23">
        <v>9.7264717701101747E-2</v>
      </c>
      <c r="X41" s="24">
        <v>0.21967404367448534</v>
      </c>
      <c r="Y41" s="23">
        <v>0.14776293065496932</v>
      </c>
      <c r="Z41" s="23">
        <v>0.16076959088078688</v>
      </c>
      <c r="AA41" s="23">
        <v>0.14114122347641142</v>
      </c>
      <c r="AB41" s="31">
        <v>0.16788800047644856</v>
      </c>
      <c r="AC41" s="31">
        <v>9.6840825865453423E-2</v>
      </c>
    </row>
    <row r="42" spans="1:29" ht="16.5" thickTop="1" thickBot="1" x14ac:dyDescent="0.3"/>
    <row r="43" spans="1:29" ht="15.95" customHeight="1" thickTop="1" x14ac:dyDescent="0.25">
      <c r="C43" s="25" t="s">
        <v>1</v>
      </c>
      <c r="D43" s="39" t="s">
        <v>2</v>
      </c>
      <c r="E43" s="40"/>
      <c r="F43" s="39" t="s">
        <v>3</v>
      </c>
      <c r="G43" s="41"/>
      <c r="H43" s="40"/>
      <c r="I43" s="39" t="s">
        <v>4</v>
      </c>
      <c r="J43" s="41"/>
      <c r="K43" s="41"/>
      <c r="L43" s="40"/>
      <c r="M43" s="39" t="s">
        <v>5</v>
      </c>
      <c r="N43" s="41"/>
      <c r="O43" s="40"/>
      <c r="P43" s="39" t="s">
        <v>6</v>
      </c>
      <c r="Q43" s="41"/>
      <c r="R43" s="40"/>
      <c r="S43" s="39" t="s">
        <v>7</v>
      </c>
      <c r="T43" s="40"/>
      <c r="U43" s="39" t="s">
        <v>8</v>
      </c>
      <c r="V43" s="41"/>
      <c r="W43" s="41"/>
      <c r="X43" s="40"/>
      <c r="Y43" s="39" t="s">
        <v>85</v>
      </c>
      <c r="Z43" s="41"/>
      <c r="AA43" s="40"/>
      <c r="AB43" s="39" t="s">
        <v>10</v>
      </c>
      <c r="AC43" s="40"/>
    </row>
    <row r="44" spans="1:29" ht="45" customHeight="1" thickBot="1" x14ac:dyDescent="0.3">
      <c r="C44" s="26" t="s">
        <v>11</v>
      </c>
      <c r="D44" s="27" t="s">
        <v>12</v>
      </c>
      <c r="E44" s="28" t="s">
        <v>13</v>
      </c>
      <c r="F44" s="27" t="s">
        <v>14</v>
      </c>
      <c r="G44" s="27" t="s">
        <v>15</v>
      </c>
      <c r="H44" s="28" t="s">
        <v>16</v>
      </c>
      <c r="I44" s="27" t="s">
        <v>17</v>
      </c>
      <c r="J44" s="27" t="s">
        <v>18</v>
      </c>
      <c r="K44" s="27" t="s">
        <v>19</v>
      </c>
      <c r="L44" s="28" t="s">
        <v>20</v>
      </c>
      <c r="M44" s="27" t="s">
        <v>21</v>
      </c>
      <c r="N44" s="27" t="s">
        <v>22</v>
      </c>
      <c r="O44" s="28" t="s">
        <v>20</v>
      </c>
      <c r="P44" s="27" t="s">
        <v>23</v>
      </c>
      <c r="Q44" s="27" t="s">
        <v>24</v>
      </c>
      <c r="R44" s="27" t="s">
        <v>25</v>
      </c>
      <c r="S44" s="27" t="s">
        <v>27</v>
      </c>
      <c r="T44" s="28" t="s">
        <v>28</v>
      </c>
      <c r="U44" s="27" t="s">
        <v>29</v>
      </c>
      <c r="V44" s="27" t="s">
        <v>30</v>
      </c>
      <c r="W44" s="27" t="s">
        <v>31</v>
      </c>
      <c r="X44" s="28" t="s">
        <v>20</v>
      </c>
      <c r="Y44" s="27" t="s">
        <v>32</v>
      </c>
      <c r="Z44" s="27" t="s">
        <v>33</v>
      </c>
      <c r="AA44" s="27" t="s">
        <v>86</v>
      </c>
      <c r="AB44" s="27" t="s">
        <v>83</v>
      </c>
      <c r="AC44" s="27" t="s">
        <v>84</v>
      </c>
    </row>
    <row r="45" spans="1:29" ht="72" customHeight="1" thickTop="1" x14ac:dyDescent="0.25">
      <c r="A45" s="36" t="s">
        <v>54</v>
      </c>
      <c r="B45" s="2" t="s">
        <v>55</v>
      </c>
      <c r="C45" s="16">
        <v>0.61812355756396753</v>
      </c>
      <c r="D45" s="17">
        <v>0.67063619909296535</v>
      </c>
      <c r="E45" s="18">
        <v>0.57050849960390826</v>
      </c>
      <c r="F45" s="17">
        <v>0.56458930696901721</v>
      </c>
      <c r="G45" s="17">
        <v>0.6412177536168191</v>
      </c>
      <c r="H45" s="18">
        <v>0.66392374246839514</v>
      </c>
      <c r="I45" s="17">
        <v>0.62174631751472342</v>
      </c>
      <c r="J45" s="17">
        <v>0.60130930868177801</v>
      </c>
      <c r="K45" s="17">
        <v>0.59474832907514985</v>
      </c>
      <c r="L45" s="18">
        <v>0.66760070874501654</v>
      </c>
      <c r="M45" s="17">
        <v>0.69852992095801891</v>
      </c>
      <c r="N45" s="17">
        <v>0.51207517188987106</v>
      </c>
      <c r="O45" s="18">
        <v>0.66046956682856217</v>
      </c>
      <c r="P45" s="17">
        <v>0.73825123812768756</v>
      </c>
      <c r="Q45" s="17">
        <v>0.64526880529213981</v>
      </c>
      <c r="R45" s="17">
        <v>0.39991971658460523</v>
      </c>
      <c r="S45" s="17">
        <v>0.65617959534613945</v>
      </c>
      <c r="T45" s="18">
        <v>0.59399462224750077</v>
      </c>
      <c r="U45" s="17">
        <v>0.68295253198256356</v>
      </c>
      <c r="V45" s="17">
        <v>0.69142855981626028</v>
      </c>
      <c r="W45" s="17">
        <v>0.64800613842254573</v>
      </c>
      <c r="X45" s="18">
        <v>0.52493765879440413</v>
      </c>
      <c r="Y45" s="17">
        <v>0.60008907407341083</v>
      </c>
      <c r="Z45" s="17">
        <v>0.60020692464330594</v>
      </c>
      <c r="AA45" s="17">
        <v>0.64337852875838653</v>
      </c>
      <c r="AB45" s="29">
        <v>0.62425540788048883</v>
      </c>
      <c r="AC45" s="29">
        <v>0.63290329877255247</v>
      </c>
    </row>
    <row r="46" spans="1:29" ht="72" customHeight="1" x14ac:dyDescent="0.25">
      <c r="A46" s="37"/>
      <c r="B46" s="3" t="s">
        <v>56</v>
      </c>
      <c r="C46" s="19">
        <v>0.27756767772724422</v>
      </c>
      <c r="D46" s="20">
        <v>0.241623880008215</v>
      </c>
      <c r="E46" s="21">
        <v>0.31015918258900538</v>
      </c>
      <c r="F46" s="20">
        <v>0.34015489826511003</v>
      </c>
      <c r="G46" s="20">
        <v>0.23784148535440214</v>
      </c>
      <c r="H46" s="21">
        <v>0.25990984559224095</v>
      </c>
      <c r="I46" s="20">
        <v>0.27140812455603092</v>
      </c>
      <c r="J46" s="20">
        <v>0.30502489091019552</v>
      </c>
      <c r="K46" s="20">
        <v>0.30690441855770656</v>
      </c>
      <c r="L46" s="21">
        <v>0.2230925463174521</v>
      </c>
      <c r="M46" s="20">
        <v>0.17919612364322896</v>
      </c>
      <c r="N46" s="20">
        <v>0.41553856947009576</v>
      </c>
      <c r="O46" s="21">
        <v>0.21561228740347321</v>
      </c>
      <c r="P46" s="20">
        <v>0.16339613083476379</v>
      </c>
      <c r="Q46" s="20">
        <v>0.25599900752615867</v>
      </c>
      <c r="R46" s="20">
        <v>0.49727474678873468</v>
      </c>
      <c r="S46" s="20">
        <v>0.21145352130227935</v>
      </c>
      <c r="T46" s="21">
        <v>0.31948649788955341</v>
      </c>
      <c r="U46" s="20">
        <v>0.2042110271771535</v>
      </c>
      <c r="V46" s="20">
        <v>0.21998390027461714</v>
      </c>
      <c r="W46" s="20">
        <v>0.25051456740299272</v>
      </c>
      <c r="X46" s="21">
        <v>0.36543825781673384</v>
      </c>
      <c r="Y46" s="20">
        <v>0.26965945745127468</v>
      </c>
      <c r="Z46" s="20">
        <v>0.30842482198951571</v>
      </c>
      <c r="AA46" s="20">
        <v>0.25686086151075177</v>
      </c>
      <c r="AB46" s="30">
        <v>0.27222596206877542</v>
      </c>
      <c r="AC46" s="30">
        <v>0.28942809504070333</v>
      </c>
    </row>
    <row r="47" spans="1:29" ht="51" customHeight="1" thickBot="1" x14ac:dyDescent="0.3">
      <c r="A47" s="38"/>
      <c r="B47" s="4" t="s">
        <v>26</v>
      </c>
      <c r="C47" s="22">
        <v>0.10430876470878848</v>
      </c>
      <c r="D47" s="23">
        <v>8.7739920898822155E-2</v>
      </c>
      <c r="E47" s="24">
        <v>0.11933231780708577</v>
      </c>
      <c r="F47" s="23">
        <v>9.5255794765871732E-2</v>
      </c>
      <c r="G47" s="23">
        <v>0.1209407610287801</v>
      </c>
      <c r="H47" s="24">
        <v>7.616641193936298E-2</v>
      </c>
      <c r="I47" s="23">
        <v>0.10684555792925085</v>
      </c>
      <c r="J47" s="23">
        <v>9.3665800408027036E-2</v>
      </c>
      <c r="K47" s="23">
        <v>9.8347252367143478E-2</v>
      </c>
      <c r="L47" s="24">
        <v>0.10930674493753173</v>
      </c>
      <c r="M47" s="23">
        <v>0.12227395539875015</v>
      </c>
      <c r="N47" s="23">
        <v>7.2386258640031356E-2</v>
      </c>
      <c r="O47" s="24">
        <v>0.12391814576796348</v>
      </c>
      <c r="P47" s="23">
        <v>9.8352631037548488E-2</v>
      </c>
      <c r="Q47" s="23">
        <v>9.873218718170057E-2</v>
      </c>
      <c r="R47" s="23">
        <v>0.10280553662665869</v>
      </c>
      <c r="S47" s="23">
        <v>0.13236688335158051</v>
      </c>
      <c r="T47" s="24">
        <v>8.6518879862948678E-2</v>
      </c>
      <c r="U47" s="23">
        <v>0.11283644084028235</v>
      </c>
      <c r="V47" s="23">
        <v>8.8587539909122506E-2</v>
      </c>
      <c r="W47" s="23">
        <v>0.1014792941744609</v>
      </c>
      <c r="X47" s="24">
        <v>0.10962408338886</v>
      </c>
      <c r="Y47" s="23">
        <v>0.13025146847531349</v>
      </c>
      <c r="Z47" s="23">
        <v>9.1368253367176855E-2</v>
      </c>
      <c r="AA47" s="23">
        <v>9.9760609730862621E-2</v>
      </c>
      <c r="AB47" s="31">
        <v>0.10351863005073798</v>
      </c>
      <c r="AC47" s="31">
        <v>7.7668606186742484E-2</v>
      </c>
    </row>
    <row r="48" spans="1:29" ht="16.5" thickTop="1" thickBot="1" x14ac:dyDescent="0.3"/>
    <row r="49" spans="1:29" ht="15.95" customHeight="1" thickTop="1" x14ac:dyDescent="0.25">
      <c r="C49" s="25" t="s">
        <v>1</v>
      </c>
      <c r="D49" s="39" t="s">
        <v>2</v>
      </c>
      <c r="E49" s="40"/>
      <c r="F49" s="39" t="s">
        <v>3</v>
      </c>
      <c r="G49" s="41"/>
      <c r="H49" s="40"/>
      <c r="I49" s="39" t="s">
        <v>4</v>
      </c>
      <c r="J49" s="41"/>
      <c r="K49" s="41"/>
      <c r="L49" s="40"/>
      <c r="M49" s="39" t="s">
        <v>5</v>
      </c>
      <c r="N49" s="41"/>
      <c r="O49" s="40"/>
      <c r="P49" s="39" t="s">
        <v>6</v>
      </c>
      <c r="Q49" s="41"/>
      <c r="R49" s="40"/>
      <c r="S49" s="39" t="s">
        <v>7</v>
      </c>
      <c r="T49" s="40"/>
      <c r="U49" s="39" t="s">
        <v>8</v>
      </c>
      <c r="V49" s="41"/>
      <c r="W49" s="41"/>
      <c r="X49" s="40"/>
      <c r="Y49" s="39" t="s">
        <v>85</v>
      </c>
      <c r="Z49" s="41"/>
      <c r="AA49" s="40"/>
      <c r="AB49" s="39" t="s">
        <v>10</v>
      </c>
      <c r="AC49" s="40"/>
    </row>
    <row r="50" spans="1:29" ht="45" customHeight="1" thickBot="1" x14ac:dyDescent="0.3">
      <c r="C50" s="26" t="s">
        <v>11</v>
      </c>
      <c r="D50" s="27" t="s">
        <v>12</v>
      </c>
      <c r="E50" s="28" t="s">
        <v>13</v>
      </c>
      <c r="F50" s="27" t="s">
        <v>14</v>
      </c>
      <c r="G50" s="27" t="s">
        <v>15</v>
      </c>
      <c r="H50" s="28" t="s">
        <v>16</v>
      </c>
      <c r="I50" s="27" t="s">
        <v>17</v>
      </c>
      <c r="J50" s="27" t="s">
        <v>18</v>
      </c>
      <c r="K50" s="27" t="s">
        <v>19</v>
      </c>
      <c r="L50" s="28" t="s">
        <v>20</v>
      </c>
      <c r="M50" s="27" t="s">
        <v>21</v>
      </c>
      <c r="N50" s="27" t="s">
        <v>22</v>
      </c>
      <c r="O50" s="28" t="s">
        <v>20</v>
      </c>
      <c r="P50" s="27" t="s">
        <v>23</v>
      </c>
      <c r="Q50" s="27" t="s">
        <v>24</v>
      </c>
      <c r="R50" s="27" t="s">
        <v>25</v>
      </c>
      <c r="S50" s="27" t="s">
        <v>27</v>
      </c>
      <c r="T50" s="28" t="s">
        <v>28</v>
      </c>
      <c r="U50" s="27" t="s">
        <v>29</v>
      </c>
      <c r="V50" s="27" t="s">
        <v>30</v>
      </c>
      <c r="W50" s="27" t="s">
        <v>31</v>
      </c>
      <c r="X50" s="28" t="s">
        <v>20</v>
      </c>
      <c r="Y50" s="27" t="s">
        <v>32</v>
      </c>
      <c r="Z50" s="27" t="s">
        <v>33</v>
      </c>
      <c r="AA50" s="27" t="s">
        <v>86</v>
      </c>
      <c r="AB50" s="27" t="s">
        <v>83</v>
      </c>
      <c r="AC50" s="27" t="s">
        <v>84</v>
      </c>
    </row>
    <row r="51" spans="1:29" ht="72" customHeight="1" thickTop="1" x14ac:dyDescent="0.25">
      <c r="A51" s="36" t="s">
        <v>66</v>
      </c>
      <c r="B51" s="2" t="s">
        <v>57</v>
      </c>
      <c r="C51" s="16">
        <v>0.59005674956864607</v>
      </c>
      <c r="D51" s="17">
        <v>0.64838516123178036</v>
      </c>
      <c r="E51" s="18">
        <v>0.53716832839629369</v>
      </c>
      <c r="F51" s="17">
        <v>0.56651802589741218</v>
      </c>
      <c r="G51" s="17">
        <v>0.60347521345819277</v>
      </c>
      <c r="H51" s="18">
        <v>0.6009905911133302</v>
      </c>
      <c r="I51" s="17">
        <v>0.58674505249823639</v>
      </c>
      <c r="J51" s="17">
        <v>0.62000797186279488</v>
      </c>
      <c r="K51" s="17">
        <v>0.54608397092548078</v>
      </c>
      <c r="L51" s="18">
        <v>0.6799378424572935</v>
      </c>
      <c r="M51" s="17">
        <v>0.62191879278126028</v>
      </c>
      <c r="N51" s="17">
        <v>0.52236236969279792</v>
      </c>
      <c r="O51" s="18">
        <v>0.638498237214981</v>
      </c>
      <c r="P51" s="17">
        <v>0.68511582281191219</v>
      </c>
      <c r="Q51" s="17">
        <v>0.53542057634501183</v>
      </c>
      <c r="R51" s="17">
        <v>0.49721899944400166</v>
      </c>
      <c r="S51" s="17">
        <v>0.60542094622815745</v>
      </c>
      <c r="T51" s="18">
        <v>0.58031528069821992</v>
      </c>
      <c r="U51" s="17">
        <v>0.62108554106964686</v>
      </c>
      <c r="V51" s="17">
        <v>0.63177097485872047</v>
      </c>
      <c r="W51" s="17">
        <v>0.64431559303151897</v>
      </c>
      <c r="X51" s="18">
        <v>0.51128472548778159</v>
      </c>
      <c r="Y51" s="17">
        <v>0.62165611749842242</v>
      </c>
      <c r="Z51" s="17">
        <v>0.56194209929555283</v>
      </c>
      <c r="AA51" s="17">
        <v>0.59427986336771066</v>
      </c>
      <c r="AB51" s="29">
        <v>0.60626618640993912</v>
      </c>
      <c r="AC51" s="29">
        <v>0.54835936019995635</v>
      </c>
    </row>
    <row r="52" spans="1:29" ht="72" customHeight="1" x14ac:dyDescent="0.25">
      <c r="A52" s="37"/>
      <c r="B52" s="3" t="s">
        <v>58</v>
      </c>
      <c r="C52" s="19">
        <v>0.22854622961479198</v>
      </c>
      <c r="D52" s="20">
        <v>0.22926472324076339</v>
      </c>
      <c r="E52" s="21">
        <v>0.22789474618816363</v>
      </c>
      <c r="F52" s="20">
        <v>0.26314495150170419</v>
      </c>
      <c r="G52" s="20">
        <v>0.2015075812137132</v>
      </c>
      <c r="H52" s="21">
        <v>0.23310326210664428</v>
      </c>
      <c r="I52" s="20">
        <v>0.22456136180321476</v>
      </c>
      <c r="J52" s="20">
        <v>0.23152344547014503</v>
      </c>
      <c r="K52" s="20">
        <v>0.27646748574821228</v>
      </c>
      <c r="L52" s="21">
        <v>0.15306205318120669</v>
      </c>
      <c r="M52" s="20">
        <v>0.17841498510721007</v>
      </c>
      <c r="N52" s="20">
        <v>0.30950321246819029</v>
      </c>
      <c r="O52" s="21">
        <v>0.18384365305393774</v>
      </c>
      <c r="P52" s="20">
        <v>0.16124142328748484</v>
      </c>
      <c r="Q52" s="20">
        <v>0.2804038203157086</v>
      </c>
      <c r="R52" s="20">
        <v>0.28534574453450851</v>
      </c>
      <c r="S52" s="20">
        <v>0.19160745811624769</v>
      </c>
      <c r="T52" s="21">
        <v>0.25196677678945745</v>
      </c>
      <c r="U52" s="20">
        <v>0.224597440880519</v>
      </c>
      <c r="V52" s="20">
        <v>0.21283599567487596</v>
      </c>
      <c r="W52" s="20">
        <v>0.17532928761741856</v>
      </c>
      <c r="X52" s="21">
        <v>0.27949950352053543</v>
      </c>
      <c r="Y52" s="20">
        <v>0.21522722747009515</v>
      </c>
      <c r="Z52" s="20">
        <v>0.25021819798701234</v>
      </c>
      <c r="AA52" s="20">
        <v>0.21847747870144782</v>
      </c>
      <c r="AB52" s="30">
        <v>0.21223826089841066</v>
      </c>
      <c r="AC52" s="30">
        <v>0.28856582266481501</v>
      </c>
    </row>
    <row r="53" spans="1:29" ht="51" customHeight="1" thickBot="1" x14ac:dyDescent="0.3">
      <c r="A53" s="38"/>
      <c r="B53" s="4" t="s">
        <v>26</v>
      </c>
      <c r="C53" s="22">
        <v>0.18139702081656231</v>
      </c>
      <c r="D53" s="23">
        <v>0.12235011552745846</v>
      </c>
      <c r="E53" s="24">
        <v>0.23493692541554162</v>
      </c>
      <c r="F53" s="23">
        <v>0.17033702260088263</v>
      </c>
      <c r="G53" s="23">
        <v>0.19501720532809469</v>
      </c>
      <c r="H53" s="24">
        <v>0.16590614678002441</v>
      </c>
      <c r="I53" s="23">
        <v>0.18869358569855424</v>
      </c>
      <c r="J53" s="23">
        <v>0.14846858266706039</v>
      </c>
      <c r="K53" s="23">
        <v>0.17744854332630694</v>
      </c>
      <c r="L53" s="24">
        <v>0.16700010436150026</v>
      </c>
      <c r="M53" s="23">
        <v>0.19966622211152732</v>
      </c>
      <c r="N53" s="23">
        <v>0.16813441783901001</v>
      </c>
      <c r="O53" s="24">
        <v>0.1776581097310799</v>
      </c>
      <c r="P53" s="23">
        <v>0.15364275390060231</v>
      </c>
      <c r="Q53" s="23">
        <v>0.18417560333927882</v>
      </c>
      <c r="R53" s="23">
        <v>0.21743525602148847</v>
      </c>
      <c r="S53" s="23">
        <v>0.20297159565559331</v>
      </c>
      <c r="T53" s="24">
        <v>0.1677179425123253</v>
      </c>
      <c r="U53" s="23">
        <v>0.15431701804983342</v>
      </c>
      <c r="V53" s="23">
        <v>0.15539302946640299</v>
      </c>
      <c r="W53" s="23">
        <v>0.18035511935106197</v>
      </c>
      <c r="X53" s="24">
        <v>0.20921577099168098</v>
      </c>
      <c r="Y53" s="23">
        <v>0.16311665503148157</v>
      </c>
      <c r="Z53" s="23">
        <v>0.18783970271743375</v>
      </c>
      <c r="AA53" s="23">
        <v>0.18724265793084183</v>
      </c>
      <c r="AB53" s="31">
        <v>0.18149555269165224</v>
      </c>
      <c r="AC53" s="31">
        <v>0.1630748171352272</v>
      </c>
    </row>
    <row r="54" spans="1:29" ht="16.5" thickTop="1" thickBot="1" x14ac:dyDescent="0.3"/>
    <row r="55" spans="1:29" ht="15.95" customHeight="1" thickTop="1" x14ac:dyDescent="0.25">
      <c r="C55" s="25" t="s">
        <v>1</v>
      </c>
      <c r="D55" s="39" t="s">
        <v>2</v>
      </c>
      <c r="E55" s="40"/>
      <c r="F55" s="39" t="s">
        <v>3</v>
      </c>
      <c r="G55" s="41"/>
      <c r="H55" s="40"/>
      <c r="I55" s="39" t="s">
        <v>4</v>
      </c>
      <c r="J55" s="41"/>
      <c r="K55" s="41"/>
      <c r="L55" s="40"/>
      <c r="M55" s="39" t="s">
        <v>5</v>
      </c>
      <c r="N55" s="41"/>
      <c r="O55" s="40"/>
      <c r="P55" s="39" t="s">
        <v>6</v>
      </c>
      <c r="Q55" s="41"/>
      <c r="R55" s="40"/>
      <c r="S55" s="39" t="s">
        <v>7</v>
      </c>
      <c r="T55" s="40"/>
      <c r="U55" s="39" t="s">
        <v>8</v>
      </c>
      <c r="V55" s="41"/>
      <c r="W55" s="41"/>
      <c r="X55" s="40"/>
      <c r="Y55" s="39" t="s">
        <v>85</v>
      </c>
      <c r="Z55" s="41"/>
      <c r="AA55" s="40"/>
      <c r="AB55" s="39" t="s">
        <v>10</v>
      </c>
      <c r="AC55" s="40"/>
    </row>
    <row r="56" spans="1:29" ht="45" customHeight="1" thickBot="1" x14ac:dyDescent="0.3">
      <c r="C56" s="26" t="s">
        <v>11</v>
      </c>
      <c r="D56" s="27" t="s">
        <v>12</v>
      </c>
      <c r="E56" s="28" t="s">
        <v>13</v>
      </c>
      <c r="F56" s="27" t="s">
        <v>14</v>
      </c>
      <c r="G56" s="27" t="s">
        <v>15</v>
      </c>
      <c r="H56" s="28" t="s">
        <v>16</v>
      </c>
      <c r="I56" s="27" t="s">
        <v>17</v>
      </c>
      <c r="J56" s="27" t="s">
        <v>18</v>
      </c>
      <c r="K56" s="27" t="s">
        <v>19</v>
      </c>
      <c r="L56" s="28" t="s">
        <v>20</v>
      </c>
      <c r="M56" s="27" t="s">
        <v>21</v>
      </c>
      <c r="N56" s="27" t="s">
        <v>22</v>
      </c>
      <c r="O56" s="28" t="s">
        <v>20</v>
      </c>
      <c r="P56" s="27" t="s">
        <v>23</v>
      </c>
      <c r="Q56" s="27" t="s">
        <v>24</v>
      </c>
      <c r="R56" s="27" t="s">
        <v>25</v>
      </c>
      <c r="S56" s="27" t="s">
        <v>27</v>
      </c>
      <c r="T56" s="28" t="s">
        <v>28</v>
      </c>
      <c r="U56" s="27" t="s">
        <v>29</v>
      </c>
      <c r="V56" s="27" t="s">
        <v>30</v>
      </c>
      <c r="W56" s="27" t="s">
        <v>31</v>
      </c>
      <c r="X56" s="28" t="s">
        <v>20</v>
      </c>
      <c r="Y56" s="27" t="s">
        <v>32</v>
      </c>
      <c r="Z56" s="27" t="s">
        <v>33</v>
      </c>
      <c r="AA56" s="27" t="s">
        <v>86</v>
      </c>
      <c r="AB56" s="27" t="s">
        <v>83</v>
      </c>
      <c r="AC56" s="27" t="s">
        <v>84</v>
      </c>
    </row>
    <row r="57" spans="1:29" ht="45.95" customHeight="1" thickTop="1" x14ac:dyDescent="0.25">
      <c r="A57" s="36" t="s">
        <v>59</v>
      </c>
      <c r="B57" s="2" t="s">
        <v>60</v>
      </c>
      <c r="C57" s="16">
        <v>0.28026887508423765</v>
      </c>
      <c r="D57" s="17">
        <v>0.32980281082956803</v>
      </c>
      <c r="E57" s="18">
        <v>0.23535471436349853</v>
      </c>
      <c r="F57" s="17">
        <v>0.38515823391772058</v>
      </c>
      <c r="G57" s="17">
        <v>0.22412462580431472</v>
      </c>
      <c r="H57" s="18">
        <v>0.22125791648276899</v>
      </c>
      <c r="I57" s="17">
        <v>0.27278554606670979</v>
      </c>
      <c r="J57" s="17">
        <v>0.20301334422754314</v>
      </c>
      <c r="K57" s="17">
        <v>0.3999009358193174</v>
      </c>
      <c r="L57" s="18">
        <v>0.25668367480830501</v>
      </c>
      <c r="M57" s="17">
        <v>0.17528371713035104</v>
      </c>
      <c r="N57" s="17">
        <v>0.44749408767558951</v>
      </c>
      <c r="O57" s="18">
        <v>0.18950811997084135</v>
      </c>
      <c r="P57" s="17">
        <v>0.1987697354810436</v>
      </c>
      <c r="Q57" s="17">
        <v>0.30167694411073676</v>
      </c>
      <c r="R57" s="17">
        <v>0.40758283786780836</v>
      </c>
      <c r="S57" s="17">
        <v>0.22047165707847724</v>
      </c>
      <c r="T57" s="18">
        <v>0.31818252268003988</v>
      </c>
      <c r="U57" s="17">
        <v>0.22076843577882574</v>
      </c>
      <c r="V57" s="17">
        <v>0.23457996542424392</v>
      </c>
      <c r="W57" s="17">
        <v>0.2982693300517591</v>
      </c>
      <c r="X57" s="18">
        <v>0.32010975871044312</v>
      </c>
      <c r="Y57" s="17">
        <v>0.39506813047860612</v>
      </c>
      <c r="Z57" s="17">
        <v>0.27054531495778056</v>
      </c>
      <c r="AA57" s="17">
        <v>0.22028527491608166</v>
      </c>
      <c r="AB57" s="29">
        <v>0.2480215460499143</v>
      </c>
      <c r="AC57" s="29">
        <v>0.36939799338239804</v>
      </c>
    </row>
    <row r="58" spans="1:29" ht="59.1" customHeight="1" x14ac:dyDescent="0.25">
      <c r="A58" s="37"/>
      <c r="B58" s="3" t="s">
        <v>61</v>
      </c>
      <c r="C58" s="19">
        <v>0.58484237709552356</v>
      </c>
      <c r="D58" s="20">
        <v>0.56624277343705798</v>
      </c>
      <c r="E58" s="21">
        <v>0.60170729153223201</v>
      </c>
      <c r="F58" s="20">
        <v>0.48508843971426613</v>
      </c>
      <c r="G58" s="20">
        <v>0.63471535504893928</v>
      </c>
      <c r="H58" s="21">
        <v>0.65089693113839397</v>
      </c>
      <c r="I58" s="20">
        <v>0.59108790120853627</v>
      </c>
      <c r="J58" s="20">
        <v>0.622587313155188</v>
      </c>
      <c r="K58" s="20">
        <v>0.48514049481580668</v>
      </c>
      <c r="L58" s="21">
        <v>0.66708639052364604</v>
      </c>
      <c r="M58" s="20">
        <v>0.71286485996382754</v>
      </c>
      <c r="N58" s="20">
        <v>0.44543306388353421</v>
      </c>
      <c r="O58" s="21">
        <v>0.61595579890184038</v>
      </c>
      <c r="P58" s="20">
        <v>0.71983538100121125</v>
      </c>
      <c r="Q58" s="20">
        <v>0.53979872211943014</v>
      </c>
      <c r="R58" s="20">
        <v>0.42386003149734469</v>
      </c>
      <c r="S58" s="20">
        <v>0.63150015457076458</v>
      </c>
      <c r="T58" s="21">
        <v>0.55525962070994772</v>
      </c>
      <c r="U58" s="20">
        <v>0.67644023953950227</v>
      </c>
      <c r="V58" s="20">
        <v>0.64106187574141282</v>
      </c>
      <c r="W58" s="20">
        <v>0.59444869445347015</v>
      </c>
      <c r="X58" s="21">
        <v>0.50147303815461053</v>
      </c>
      <c r="Y58" s="20">
        <v>0.42749587522277138</v>
      </c>
      <c r="Z58" s="20">
        <v>0.60878245659187313</v>
      </c>
      <c r="AA58" s="20">
        <v>0.65808970587106752</v>
      </c>
      <c r="AB58" s="30">
        <v>0.60907311661838881</v>
      </c>
      <c r="AC58" s="30">
        <v>0.5309784619378265</v>
      </c>
    </row>
    <row r="59" spans="1:29" ht="33.950000000000003" customHeight="1" thickBot="1" x14ac:dyDescent="0.3">
      <c r="A59" s="38"/>
      <c r="B59" s="4" t="s">
        <v>26</v>
      </c>
      <c r="C59" s="22">
        <v>0.13488874782023941</v>
      </c>
      <c r="D59" s="23">
        <v>0.10395441573337609</v>
      </c>
      <c r="E59" s="24">
        <v>0.1629379941042684</v>
      </c>
      <c r="F59" s="23">
        <v>0.12975332636801237</v>
      </c>
      <c r="G59" s="23">
        <v>0.14116001914674686</v>
      </c>
      <c r="H59" s="24">
        <v>0.12784515237883587</v>
      </c>
      <c r="I59" s="23">
        <v>0.13612655272475949</v>
      </c>
      <c r="J59" s="23">
        <v>0.17439934261726914</v>
      </c>
      <c r="K59" s="23">
        <v>0.11495856936487572</v>
      </c>
      <c r="L59" s="24">
        <v>7.6229934668049185E-2</v>
      </c>
      <c r="M59" s="23">
        <v>0.11185142290581988</v>
      </c>
      <c r="N59" s="23">
        <v>0.10707284844087431</v>
      </c>
      <c r="O59" s="24">
        <v>0.19453608112731677</v>
      </c>
      <c r="P59" s="23">
        <v>8.1394883517744945E-2</v>
      </c>
      <c r="Q59" s="23">
        <v>0.15852433376983197</v>
      </c>
      <c r="R59" s="23">
        <v>0.16855713063484568</v>
      </c>
      <c r="S59" s="23">
        <v>0.14802818835075676</v>
      </c>
      <c r="T59" s="24">
        <v>0.12655785661001512</v>
      </c>
      <c r="U59" s="23">
        <v>0.10279132468167157</v>
      </c>
      <c r="V59" s="23">
        <v>0.12435815883434267</v>
      </c>
      <c r="W59" s="23">
        <v>0.10728197549476985</v>
      </c>
      <c r="X59" s="24">
        <v>0.17841720313494436</v>
      </c>
      <c r="Y59" s="23">
        <v>0.17743599429862145</v>
      </c>
      <c r="Z59" s="23">
        <v>0.12067222845034492</v>
      </c>
      <c r="AA59" s="23">
        <v>0.12162501921285154</v>
      </c>
      <c r="AB59" s="31">
        <v>0.14290533733169919</v>
      </c>
      <c r="AC59" s="31">
        <v>9.9623544679773801E-2</v>
      </c>
    </row>
    <row r="60" spans="1:29" ht="16.5" thickTop="1" thickBot="1" x14ac:dyDescent="0.3"/>
    <row r="61" spans="1:29" ht="15.95" customHeight="1" thickTop="1" x14ac:dyDescent="0.25">
      <c r="C61" s="25" t="s">
        <v>1</v>
      </c>
      <c r="D61" s="39" t="s">
        <v>2</v>
      </c>
      <c r="E61" s="40"/>
      <c r="F61" s="39" t="s">
        <v>3</v>
      </c>
      <c r="G61" s="41"/>
      <c r="H61" s="40"/>
      <c r="I61" s="39" t="s">
        <v>4</v>
      </c>
      <c r="J61" s="41"/>
      <c r="K61" s="41"/>
      <c r="L61" s="40"/>
      <c r="M61" s="39" t="s">
        <v>5</v>
      </c>
      <c r="N61" s="41"/>
      <c r="O61" s="40"/>
      <c r="P61" s="39" t="s">
        <v>6</v>
      </c>
      <c r="Q61" s="41"/>
      <c r="R61" s="40"/>
      <c r="S61" s="39" t="s">
        <v>7</v>
      </c>
      <c r="T61" s="40"/>
      <c r="U61" s="39" t="s">
        <v>8</v>
      </c>
      <c r="V61" s="41"/>
      <c r="W61" s="41"/>
      <c r="X61" s="40"/>
      <c r="Y61" s="39" t="s">
        <v>85</v>
      </c>
      <c r="Z61" s="41"/>
      <c r="AA61" s="40"/>
      <c r="AB61" s="39" t="s">
        <v>10</v>
      </c>
      <c r="AC61" s="40"/>
    </row>
    <row r="62" spans="1:29" ht="45" customHeight="1" thickBot="1" x14ac:dyDescent="0.3">
      <c r="C62" s="26" t="s">
        <v>11</v>
      </c>
      <c r="D62" s="27" t="s">
        <v>12</v>
      </c>
      <c r="E62" s="28" t="s">
        <v>13</v>
      </c>
      <c r="F62" s="27" t="s">
        <v>14</v>
      </c>
      <c r="G62" s="27" t="s">
        <v>15</v>
      </c>
      <c r="H62" s="28" t="s">
        <v>16</v>
      </c>
      <c r="I62" s="27" t="s">
        <v>17</v>
      </c>
      <c r="J62" s="27" t="s">
        <v>18</v>
      </c>
      <c r="K62" s="27" t="s">
        <v>19</v>
      </c>
      <c r="L62" s="28" t="s">
        <v>20</v>
      </c>
      <c r="M62" s="27" t="s">
        <v>21</v>
      </c>
      <c r="N62" s="27" t="s">
        <v>22</v>
      </c>
      <c r="O62" s="28" t="s">
        <v>20</v>
      </c>
      <c r="P62" s="27" t="s">
        <v>23</v>
      </c>
      <c r="Q62" s="27" t="s">
        <v>24</v>
      </c>
      <c r="R62" s="27" t="s">
        <v>25</v>
      </c>
      <c r="S62" s="27" t="s">
        <v>27</v>
      </c>
      <c r="T62" s="28" t="s">
        <v>28</v>
      </c>
      <c r="U62" s="27" t="s">
        <v>29</v>
      </c>
      <c r="V62" s="27" t="s">
        <v>30</v>
      </c>
      <c r="W62" s="27" t="s">
        <v>31</v>
      </c>
      <c r="X62" s="28" t="s">
        <v>20</v>
      </c>
      <c r="Y62" s="27" t="s">
        <v>32</v>
      </c>
      <c r="Z62" s="27" t="s">
        <v>33</v>
      </c>
      <c r="AA62" s="27" t="s">
        <v>86</v>
      </c>
      <c r="AB62" s="27" t="s">
        <v>83</v>
      </c>
      <c r="AC62" s="27" t="s">
        <v>84</v>
      </c>
    </row>
    <row r="63" spans="1:29" ht="45.95" customHeight="1" thickTop="1" x14ac:dyDescent="0.25">
      <c r="A63" s="36" t="s">
        <v>67</v>
      </c>
      <c r="B63" s="2" t="s">
        <v>62</v>
      </c>
      <c r="C63" s="16">
        <v>0.28426702967278455</v>
      </c>
      <c r="D63" s="17">
        <v>0.32789475935685952</v>
      </c>
      <c r="E63" s="18">
        <v>0.24470823359839355</v>
      </c>
      <c r="F63" s="17">
        <v>0.35226049426464345</v>
      </c>
      <c r="G63" s="17">
        <v>0.24902889039237691</v>
      </c>
      <c r="H63" s="18">
        <v>0.24275174173706202</v>
      </c>
      <c r="I63" s="17">
        <v>0.28317131787957478</v>
      </c>
      <c r="J63" s="17">
        <v>0.30670245903393123</v>
      </c>
      <c r="K63" s="17">
        <v>0.30420899525616446</v>
      </c>
      <c r="L63" s="18">
        <v>0.19508167065499954</v>
      </c>
      <c r="M63" s="17">
        <v>0.14900834008558619</v>
      </c>
      <c r="N63" s="17">
        <v>0.46237847533168219</v>
      </c>
      <c r="O63" s="18">
        <v>0.21338080523939151</v>
      </c>
      <c r="P63" s="17">
        <v>0.17310779233391282</v>
      </c>
      <c r="Q63" s="17">
        <v>0.27537682284847409</v>
      </c>
      <c r="R63" s="17">
        <v>0.49661725927943556</v>
      </c>
      <c r="S63" s="17">
        <v>0.22531498534513705</v>
      </c>
      <c r="T63" s="18">
        <v>0.32164480590102351</v>
      </c>
      <c r="U63" s="17">
        <v>0.20713841800727464</v>
      </c>
      <c r="V63" s="17">
        <v>0.25414269147457774</v>
      </c>
      <c r="W63" s="17">
        <v>0.25899089419713822</v>
      </c>
      <c r="X63" s="18">
        <v>0.35940546918063954</v>
      </c>
      <c r="Y63" s="17">
        <v>0.35040564991192885</v>
      </c>
      <c r="Z63" s="17">
        <v>0.28615312906982626</v>
      </c>
      <c r="AA63" s="17">
        <v>0.24412738624100622</v>
      </c>
      <c r="AB63" s="29">
        <v>0.24438637505392313</v>
      </c>
      <c r="AC63" s="29">
        <v>0.3752946959612472</v>
      </c>
    </row>
    <row r="64" spans="1:29" ht="39.950000000000003" customHeight="1" x14ac:dyDescent="0.25">
      <c r="A64" s="37"/>
      <c r="B64" s="3" t="s">
        <v>63</v>
      </c>
      <c r="C64" s="19">
        <v>0.45471939221157776</v>
      </c>
      <c r="D64" s="20">
        <v>0.45826005422231686</v>
      </c>
      <c r="E64" s="21">
        <v>0.45150894950769427</v>
      </c>
      <c r="F64" s="20">
        <v>0.40395389914039959</v>
      </c>
      <c r="G64" s="20">
        <v>0.48481204629855235</v>
      </c>
      <c r="H64" s="21">
        <v>0.47504796890644413</v>
      </c>
      <c r="I64" s="20">
        <v>0.47882462168175732</v>
      </c>
      <c r="J64" s="20">
        <v>0.3655960314890333</v>
      </c>
      <c r="K64" s="20">
        <v>0.38851931105710658</v>
      </c>
      <c r="L64" s="21">
        <v>0.49871220261361432</v>
      </c>
      <c r="M64" s="20">
        <v>0.51998206388564527</v>
      </c>
      <c r="N64" s="20">
        <v>0.35595347322868415</v>
      </c>
      <c r="O64" s="21">
        <v>0.50474175344899963</v>
      </c>
      <c r="P64" s="20">
        <v>0.52632766843860312</v>
      </c>
      <c r="Q64" s="20">
        <v>0.50871584888861698</v>
      </c>
      <c r="R64" s="20">
        <v>0.27997663580898607</v>
      </c>
      <c r="S64" s="20">
        <v>0.442848053262277</v>
      </c>
      <c r="T64" s="21">
        <v>0.46224626012323755</v>
      </c>
      <c r="U64" s="20">
        <v>0.48431407450411634</v>
      </c>
      <c r="V64" s="20">
        <v>0.51444142288966455</v>
      </c>
      <c r="W64" s="20">
        <v>0.49129107133996103</v>
      </c>
      <c r="X64" s="21">
        <v>0.38164782599231128</v>
      </c>
      <c r="Y64" s="20">
        <v>0.41322882977751335</v>
      </c>
      <c r="Z64" s="20">
        <v>0.46350053817587361</v>
      </c>
      <c r="AA64" s="20">
        <v>0.47226287026492209</v>
      </c>
      <c r="AB64" s="30">
        <v>0.45904555122639862</v>
      </c>
      <c r="AC64" s="30">
        <v>0.4536837627868866</v>
      </c>
    </row>
    <row r="65" spans="1:29" ht="45.95" customHeight="1" x14ac:dyDescent="0.25">
      <c r="A65" s="37"/>
      <c r="B65" s="3" t="s">
        <v>64</v>
      </c>
      <c r="C65" s="19">
        <v>0.1691308409806534</v>
      </c>
      <c r="D65" s="20">
        <v>0.15571462390097968</v>
      </c>
      <c r="E65" s="21">
        <v>0.18129579660377981</v>
      </c>
      <c r="F65" s="20">
        <v>0.11664724607920002</v>
      </c>
      <c r="G65" s="20">
        <v>0.19068577659752756</v>
      </c>
      <c r="H65" s="21">
        <v>0.21709458573235071</v>
      </c>
      <c r="I65" s="20">
        <v>0.17121409764512818</v>
      </c>
      <c r="J65" s="20">
        <v>0.19810238535265387</v>
      </c>
      <c r="K65" s="20">
        <v>0.12148679817987466</v>
      </c>
      <c r="L65" s="21">
        <v>0.19530936236093804</v>
      </c>
      <c r="M65" s="20">
        <v>0.27499307019363406</v>
      </c>
      <c r="N65" s="20">
        <v>8.2684590478768832E-2</v>
      </c>
      <c r="O65" s="21">
        <v>0.15929943113203032</v>
      </c>
      <c r="P65" s="20">
        <v>0.26326560819303796</v>
      </c>
      <c r="Q65" s="20">
        <v>0.10399310904175736</v>
      </c>
      <c r="R65" s="20">
        <v>9.264635148739836E-2</v>
      </c>
      <c r="S65" s="20">
        <v>0.21316494495997632</v>
      </c>
      <c r="T65" s="21">
        <v>0.14121159061840072</v>
      </c>
      <c r="U65" s="20">
        <v>0.25742052890369238</v>
      </c>
      <c r="V65" s="20">
        <v>0.17938823066092369</v>
      </c>
      <c r="W65" s="20">
        <v>0.16684899376817353</v>
      </c>
      <c r="X65" s="21">
        <v>0.11908005057772457</v>
      </c>
      <c r="Y65" s="20">
        <v>0.10068476079596836</v>
      </c>
      <c r="Z65" s="20">
        <v>0.17335370929186214</v>
      </c>
      <c r="AA65" s="20">
        <v>0.20642649610617292</v>
      </c>
      <c r="AB65" s="30">
        <v>0.18934769689150963</v>
      </c>
      <c r="AC65" s="30">
        <v>0.12484962603348077</v>
      </c>
    </row>
    <row r="66" spans="1:29" ht="39.950000000000003" customHeight="1" thickBot="1" x14ac:dyDescent="0.3">
      <c r="A66" s="38"/>
      <c r="B66" s="4" t="s">
        <v>26</v>
      </c>
      <c r="C66" s="22">
        <v>9.1882737134986389E-2</v>
      </c>
      <c r="D66" s="23">
        <v>5.8130562519845393E-2</v>
      </c>
      <c r="E66" s="24">
        <v>0.12248702029013116</v>
      </c>
      <c r="F66" s="23">
        <v>0.12713836051575586</v>
      </c>
      <c r="G66" s="23">
        <v>7.5473286711543172E-2</v>
      </c>
      <c r="H66" s="24">
        <v>6.5105703624142308E-2</v>
      </c>
      <c r="I66" s="23">
        <v>6.6789962793546043E-2</v>
      </c>
      <c r="J66" s="23">
        <v>0.12959912412438235</v>
      </c>
      <c r="K66" s="23">
        <v>0.1857848955068544</v>
      </c>
      <c r="L66" s="24">
        <v>0.11089676437044846</v>
      </c>
      <c r="M66" s="23">
        <v>5.6016525835131829E-2</v>
      </c>
      <c r="N66" s="23">
        <v>9.8983460960863162E-2</v>
      </c>
      <c r="O66" s="24">
        <v>0.12257801017957756</v>
      </c>
      <c r="P66" s="23">
        <v>3.7298931034444427E-2</v>
      </c>
      <c r="Q66" s="23">
        <v>0.1119142192211504</v>
      </c>
      <c r="R66" s="23">
        <v>0.13075975342417887</v>
      </c>
      <c r="S66" s="23">
        <v>0.11867201643260772</v>
      </c>
      <c r="T66" s="24">
        <v>7.4897343357340759E-2</v>
      </c>
      <c r="U66" s="23">
        <v>5.1126978584915869E-2</v>
      </c>
      <c r="V66" s="23">
        <v>5.2027654974833568E-2</v>
      </c>
      <c r="W66" s="23">
        <v>8.2869040694726254E-2</v>
      </c>
      <c r="X66" s="24">
        <v>0.13986665424932251</v>
      </c>
      <c r="Y66" s="23">
        <v>0.13568075951458852</v>
      </c>
      <c r="Z66" s="23">
        <v>7.6992623462436557E-2</v>
      </c>
      <c r="AA66" s="23">
        <v>7.7183247387898044E-2</v>
      </c>
      <c r="AB66" s="31">
        <v>0.10722037682817093</v>
      </c>
      <c r="AC66" s="31">
        <v>4.6171915218383888E-2</v>
      </c>
    </row>
    <row r="67" spans="1:29" ht="16.5" thickTop="1" thickBot="1" x14ac:dyDescent="0.3"/>
    <row r="68" spans="1:29" ht="15.95" customHeight="1" thickTop="1" x14ac:dyDescent="0.25">
      <c r="C68" s="25" t="s">
        <v>1</v>
      </c>
      <c r="D68" s="39" t="s">
        <v>2</v>
      </c>
      <c r="E68" s="40"/>
      <c r="F68" s="39" t="s">
        <v>3</v>
      </c>
      <c r="G68" s="41"/>
      <c r="H68" s="40"/>
      <c r="I68" s="39" t="s">
        <v>4</v>
      </c>
      <c r="J68" s="41"/>
      <c r="K68" s="41"/>
      <c r="L68" s="40"/>
      <c r="M68" s="39" t="s">
        <v>5</v>
      </c>
      <c r="N68" s="41"/>
      <c r="O68" s="40"/>
      <c r="P68" s="39" t="s">
        <v>6</v>
      </c>
      <c r="Q68" s="41"/>
      <c r="R68" s="40"/>
      <c r="S68" s="39" t="s">
        <v>7</v>
      </c>
      <c r="T68" s="40"/>
      <c r="U68" s="39" t="s">
        <v>8</v>
      </c>
      <c r="V68" s="41"/>
      <c r="W68" s="41"/>
      <c r="X68" s="40"/>
      <c r="Y68" s="39" t="s">
        <v>85</v>
      </c>
      <c r="Z68" s="41"/>
      <c r="AA68" s="40"/>
      <c r="AB68" s="39" t="s">
        <v>10</v>
      </c>
      <c r="AC68" s="40"/>
    </row>
    <row r="69" spans="1:29" ht="45" customHeight="1" thickBot="1" x14ac:dyDescent="0.3">
      <c r="C69" s="26" t="s">
        <v>11</v>
      </c>
      <c r="D69" s="27" t="s">
        <v>12</v>
      </c>
      <c r="E69" s="28" t="s">
        <v>13</v>
      </c>
      <c r="F69" s="27" t="s">
        <v>14</v>
      </c>
      <c r="G69" s="27" t="s">
        <v>15</v>
      </c>
      <c r="H69" s="28" t="s">
        <v>16</v>
      </c>
      <c r="I69" s="27" t="s">
        <v>17</v>
      </c>
      <c r="J69" s="27" t="s">
        <v>18</v>
      </c>
      <c r="K69" s="27" t="s">
        <v>19</v>
      </c>
      <c r="L69" s="28" t="s">
        <v>20</v>
      </c>
      <c r="M69" s="27" t="s">
        <v>21</v>
      </c>
      <c r="N69" s="27" t="s">
        <v>22</v>
      </c>
      <c r="O69" s="28" t="s">
        <v>20</v>
      </c>
      <c r="P69" s="27" t="s">
        <v>23</v>
      </c>
      <c r="Q69" s="27" t="s">
        <v>24</v>
      </c>
      <c r="R69" s="27" t="s">
        <v>25</v>
      </c>
      <c r="S69" s="27" t="s">
        <v>27</v>
      </c>
      <c r="T69" s="28" t="s">
        <v>28</v>
      </c>
      <c r="U69" s="27" t="s">
        <v>29</v>
      </c>
      <c r="V69" s="27" t="s">
        <v>30</v>
      </c>
      <c r="W69" s="27" t="s">
        <v>31</v>
      </c>
      <c r="X69" s="28" t="s">
        <v>20</v>
      </c>
      <c r="Y69" s="27" t="s">
        <v>32</v>
      </c>
      <c r="Z69" s="27" t="s">
        <v>33</v>
      </c>
      <c r="AA69" s="27" t="s">
        <v>86</v>
      </c>
      <c r="AB69" s="27" t="s">
        <v>83</v>
      </c>
      <c r="AC69" s="27" t="s">
        <v>84</v>
      </c>
    </row>
    <row r="70" spans="1:29" ht="27" customHeight="1" thickTop="1" x14ac:dyDescent="0.25">
      <c r="A70" s="36" t="s">
        <v>65</v>
      </c>
      <c r="B70" s="2" t="s">
        <v>40</v>
      </c>
      <c r="C70" s="16">
        <v>0.4679615745714451</v>
      </c>
      <c r="D70" s="17">
        <v>0.50762441059247465</v>
      </c>
      <c r="E70" s="18">
        <v>0.43199788695236063</v>
      </c>
      <c r="F70" s="17">
        <v>0.55068706414859314</v>
      </c>
      <c r="G70" s="17">
        <v>0.45471536167673443</v>
      </c>
      <c r="H70" s="18">
        <v>0.33390716936707171</v>
      </c>
      <c r="I70" s="17">
        <v>0.4790414626876584</v>
      </c>
      <c r="J70" s="17">
        <v>0.35517511444934174</v>
      </c>
      <c r="K70" s="17">
        <v>0.4854187092984168</v>
      </c>
      <c r="L70" s="18">
        <v>0.5330824809466862</v>
      </c>
      <c r="M70" s="17">
        <v>0.51591707035794721</v>
      </c>
      <c r="N70" s="17">
        <v>0.43703806687081426</v>
      </c>
      <c r="O70" s="18">
        <v>0.45334952203706375</v>
      </c>
      <c r="P70" s="17">
        <v>0.54994664930075898</v>
      </c>
      <c r="Q70" s="17">
        <v>0.45213088113237548</v>
      </c>
      <c r="R70" s="17">
        <v>0.34948535531226699</v>
      </c>
      <c r="S70" s="17">
        <v>0.44450885097496579</v>
      </c>
      <c r="T70" s="18">
        <v>0.48283146864432636</v>
      </c>
      <c r="U70" s="17">
        <v>0.52060821629297982</v>
      </c>
      <c r="V70" s="17">
        <v>0.41472827505934889</v>
      </c>
      <c r="W70" s="17">
        <v>0.5029226321001754</v>
      </c>
      <c r="X70" s="18">
        <v>0.43885310185976212</v>
      </c>
      <c r="Y70" s="17">
        <v>0.51483174816782951</v>
      </c>
      <c r="Z70" s="17">
        <v>0.46585251706837932</v>
      </c>
      <c r="AA70" s="17">
        <v>0.44280805208300977</v>
      </c>
      <c r="AB70" s="29">
        <v>0.47595634424388328</v>
      </c>
      <c r="AC70" s="29">
        <v>0.48132247267132655</v>
      </c>
    </row>
    <row r="71" spans="1:29" ht="27" customHeight="1" x14ac:dyDescent="0.25">
      <c r="A71" s="37"/>
      <c r="B71" s="3" t="s">
        <v>41</v>
      </c>
      <c r="C71" s="19">
        <v>0.26483542042132502</v>
      </c>
      <c r="D71" s="20">
        <v>0.23273876471784927</v>
      </c>
      <c r="E71" s="21">
        <v>0.29393858638567977</v>
      </c>
      <c r="F71" s="20">
        <v>0.27877666098545628</v>
      </c>
      <c r="G71" s="20">
        <v>0.25484283199003083</v>
      </c>
      <c r="H71" s="21">
        <v>0.26412701399958999</v>
      </c>
      <c r="I71" s="20">
        <v>0.25351592822095742</v>
      </c>
      <c r="J71" s="20">
        <v>0.30787085007707443</v>
      </c>
      <c r="K71" s="20">
        <v>0.27641756343981327</v>
      </c>
      <c r="L71" s="21">
        <v>0.29196573312804058</v>
      </c>
      <c r="M71" s="20">
        <v>0.22457892833685159</v>
      </c>
      <c r="N71" s="20">
        <v>0.326947479557886</v>
      </c>
      <c r="O71" s="21">
        <v>0.2325126887791496</v>
      </c>
      <c r="P71" s="20">
        <v>0.23326000713369532</v>
      </c>
      <c r="Q71" s="20">
        <v>0.26537494602730421</v>
      </c>
      <c r="R71" s="20">
        <v>0.32885639080908147</v>
      </c>
      <c r="S71" s="20">
        <v>0.25835199764275835</v>
      </c>
      <c r="T71" s="21">
        <v>0.2689461502284784</v>
      </c>
      <c r="U71" s="20">
        <v>0.23634060216519662</v>
      </c>
      <c r="V71" s="20">
        <v>0.26127113746444142</v>
      </c>
      <c r="W71" s="20">
        <v>0.24667107777487018</v>
      </c>
      <c r="X71" s="21">
        <v>0.29575129525059901</v>
      </c>
      <c r="Y71" s="20">
        <v>0.26909733528319096</v>
      </c>
      <c r="Z71" s="20">
        <v>0.27001359133493036</v>
      </c>
      <c r="AA71" s="20">
        <v>0.25795291972237278</v>
      </c>
      <c r="AB71" s="30">
        <v>0.26029528946331809</v>
      </c>
      <c r="AC71" s="30">
        <v>0.27850998487380663</v>
      </c>
    </row>
    <row r="72" spans="1:29" ht="27" customHeight="1" thickBot="1" x14ac:dyDescent="0.3">
      <c r="A72" s="38"/>
      <c r="B72" s="4" t="s">
        <v>26</v>
      </c>
      <c r="C72" s="22">
        <v>0.26720300500723237</v>
      </c>
      <c r="D72" s="23">
        <v>0.25963682468967764</v>
      </c>
      <c r="E72" s="24">
        <v>0.27406352666195893</v>
      </c>
      <c r="F72" s="23">
        <v>0.17053627486594955</v>
      </c>
      <c r="G72" s="23">
        <v>0.29044180633323485</v>
      </c>
      <c r="H72" s="24">
        <v>0.40196581663333686</v>
      </c>
      <c r="I72" s="23">
        <v>0.26744260909139023</v>
      </c>
      <c r="J72" s="23">
        <v>0.33695403547358455</v>
      </c>
      <c r="K72" s="23">
        <v>0.23816372726176993</v>
      </c>
      <c r="L72" s="24">
        <v>0.17495178592527363</v>
      </c>
      <c r="M72" s="23">
        <v>0.2595040013051983</v>
      </c>
      <c r="N72" s="23">
        <v>0.23601445357129755</v>
      </c>
      <c r="O72" s="24">
        <v>0.31413778918378538</v>
      </c>
      <c r="P72" s="23">
        <v>0.21679334356554428</v>
      </c>
      <c r="Q72" s="23">
        <v>0.2824941728403193</v>
      </c>
      <c r="R72" s="23">
        <v>0.32165825387865049</v>
      </c>
      <c r="S72" s="23">
        <v>0.29713915138227409</v>
      </c>
      <c r="T72" s="24">
        <v>0.24822238112719788</v>
      </c>
      <c r="U72" s="23">
        <v>0.24305118154182268</v>
      </c>
      <c r="V72" s="23">
        <v>0.3240005874762093</v>
      </c>
      <c r="W72" s="23">
        <v>0.2504062901249533</v>
      </c>
      <c r="X72" s="24">
        <v>0.26539560288963654</v>
      </c>
      <c r="Y72" s="23">
        <v>0.21607091654897859</v>
      </c>
      <c r="Z72" s="23">
        <v>0.26413389159668871</v>
      </c>
      <c r="AA72" s="23">
        <v>0.29923902819461684</v>
      </c>
      <c r="AB72" s="31">
        <v>0.26374836629280113</v>
      </c>
      <c r="AC72" s="31">
        <v>0.24016754245486502</v>
      </c>
    </row>
    <row r="73" spans="1:29" ht="15.75" thickTop="1" x14ac:dyDescent="0.25"/>
    <row r="75" spans="1:29" x14ac:dyDescent="0.25">
      <c r="B75" s="10" t="s">
        <v>68</v>
      </c>
    </row>
    <row r="76" spans="1:29" x14ac:dyDescent="0.25">
      <c r="B76" s="10" t="s">
        <v>69</v>
      </c>
      <c r="C76" s="11">
        <f>+(C7-C8+1)*100</f>
        <v>57.074012749196299</v>
      </c>
      <c r="D76" s="11">
        <f>+(D7-D8+1)*100</f>
        <v>53.172271204184149</v>
      </c>
      <c r="E76" s="11">
        <f t="shared" ref="E76:AC76" si="1">+(E7-E8+1)*100</f>
        <v>60.611858959205165</v>
      </c>
      <c r="F76" s="11">
        <f t="shared" si="1"/>
        <v>86.270700623648125</v>
      </c>
      <c r="G76" s="11">
        <f t="shared" si="1"/>
        <v>43.206462687759604</v>
      </c>
      <c r="H76" s="11">
        <f t="shared" si="1"/>
        <v>35.683247939413917</v>
      </c>
      <c r="I76" s="11">
        <f t="shared" si="1"/>
        <v>53.08911825811613</v>
      </c>
      <c r="J76" s="11">
        <f t="shared" si="1"/>
        <v>64.750788692440082</v>
      </c>
      <c r="K76" s="11">
        <f t="shared" si="1"/>
        <v>73.244650582006955</v>
      </c>
      <c r="L76" s="11">
        <f t="shared" si="1"/>
        <v>52.858830153277921</v>
      </c>
      <c r="M76" s="11">
        <f t="shared" si="1"/>
        <v>33.044006934488458</v>
      </c>
      <c r="N76" s="11">
        <f t="shared" si="1"/>
        <v>87.390725754900117</v>
      </c>
      <c r="O76" s="11">
        <f t="shared" si="1"/>
        <v>46.116406438340071</v>
      </c>
      <c r="P76" s="11">
        <f t="shared" si="1"/>
        <v>37.943022482208455</v>
      </c>
      <c r="Q76" s="11">
        <f t="shared" si="1"/>
        <v>51.284406001158921</v>
      </c>
      <c r="R76" s="11">
        <f t="shared" si="1"/>
        <v>96.974006224420435</v>
      </c>
      <c r="S76" s="11">
        <f t="shared" si="1"/>
        <v>51.81203717718946</v>
      </c>
      <c r="T76" s="11">
        <f t="shared" si="1"/>
        <v>60.410299856659357</v>
      </c>
      <c r="U76" s="11">
        <f t="shared" si="1"/>
        <v>40.637661134763171</v>
      </c>
      <c r="V76" s="11">
        <f t="shared" si="1"/>
        <v>37.645917907275418</v>
      </c>
      <c r="W76" s="11">
        <f t="shared" si="1"/>
        <v>50.952407249368214</v>
      </c>
      <c r="X76" s="11">
        <f t="shared" si="1"/>
        <v>79.983102656528487</v>
      </c>
      <c r="Y76" s="11">
        <f t="shared" si="1"/>
        <v>83.710720036012205</v>
      </c>
      <c r="Z76" s="11">
        <f t="shared" si="1"/>
        <v>51.706318029501695</v>
      </c>
      <c r="AA76" s="11">
        <f t="shared" si="1"/>
        <v>45.651746387147242</v>
      </c>
      <c r="AB76" s="11">
        <f t="shared" si="1"/>
        <v>56.869648913664228</v>
      </c>
      <c r="AC76" s="11">
        <f t="shared" si="1"/>
        <v>58.948278720797688</v>
      </c>
    </row>
    <row r="77" spans="1:29" x14ac:dyDescent="0.25">
      <c r="B77" s="10" t="s">
        <v>70</v>
      </c>
      <c r="C77" s="11">
        <f>+(C15-C14+1)*100</f>
        <v>53.515088513819563</v>
      </c>
      <c r="D77" s="11">
        <f>+(D15-D14+1)*100</f>
        <v>54.762949250275994</v>
      </c>
      <c r="E77" s="11">
        <f t="shared" ref="E77:AC77" si="2">+(E15-E14+1)*100</f>
        <v>52.383609320191937</v>
      </c>
      <c r="F77" s="11">
        <f t="shared" si="2"/>
        <v>75.485707816675713</v>
      </c>
      <c r="G77" s="11">
        <f t="shared" si="2"/>
        <v>43.113777144981114</v>
      </c>
      <c r="H77" s="11">
        <f t="shared" si="2"/>
        <v>37.322374438401908</v>
      </c>
      <c r="I77" s="11">
        <f t="shared" si="2"/>
        <v>48.94328411000145</v>
      </c>
      <c r="J77" s="11">
        <f t="shared" si="2"/>
        <v>65.778161374407958</v>
      </c>
      <c r="K77" s="11">
        <f t="shared" si="2"/>
        <v>70.363654721908915</v>
      </c>
      <c r="L77" s="11">
        <f t="shared" si="2"/>
        <v>44.962256694233417</v>
      </c>
      <c r="M77" s="11">
        <f t="shared" si="2"/>
        <v>32.828193101618119</v>
      </c>
      <c r="N77" s="11">
        <f t="shared" si="2"/>
        <v>73.658482846001618</v>
      </c>
      <c r="O77" s="11">
        <f t="shared" si="2"/>
        <v>51.427153790882983</v>
      </c>
      <c r="P77" s="11">
        <f t="shared" si="2"/>
        <v>27.477360224303727</v>
      </c>
      <c r="Q77" s="11">
        <f t="shared" si="2"/>
        <v>61.244835301764766</v>
      </c>
      <c r="R77" s="11">
        <f t="shared" si="2"/>
        <v>84.419476534973413</v>
      </c>
      <c r="S77" s="11">
        <f t="shared" si="2"/>
        <v>52.572597759852435</v>
      </c>
      <c r="T77" s="11">
        <f t="shared" si="2"/>
        <v>54.112662506387956</v>
      </c>
      <c r="U77" s="11">
        <f t="shared" si="2"/>
        <v>33.998131291660627</v>
      </c>
      <c r="V77" s="11">
        <f t="shared" si="2"/>
        <v>43.011238097728324</v>
      </c>
      <c r="W77" s="11">
        <f t="shared" si="2"/>
        <v>44.030854079848659</v>
      </c>
      <c r="X77" s="11">
        <f t="shared" si="2"/>
        <v>76.321707455988303</v>
      </c>
      <c r="Y77" s="11">
        <f t="shared" si="2"/>
        <v>56.899807367188437</v>
      </c>
      <c r="Z77" s="11">
        <f t="shared" si="2"/>
        <v>53.542161866146586</v>
      </c>
      <c r="AA77" s="11">
        <f t="shared" si="2"/>
        <v>51.469077087513227</v>
      </c>
      <c r="AB77" s="11">
        <f t="shared" si="2"/>
        <v>53.932825640287319</v>
      </c>
      <c r="AC77" s="11">
        <f t="shared" si="2"/>
        <v>53.032527063748368</v>
      </c>
    </row>
    <row r="78" spans="1:29" x14ac:dyDescent="0.25">
      <c r="B78" s="10" t="s">
        <v>71</v>
      </c>
      <c r="C78" s="11">
        <f>+(C20+C21-C22-C23+1)*100</f>
        <v>113.03095666290635</v>
      </c>
      <c r="D78" s="11">
        <f>+(D20+D21-D22-D23+1)*100</f>
        <v>110.67451004899236</v>
      </c>
      <c r="E78" s="11">
        <f t="shared" ref="E78:AC78" si="3">+(E20+E21-E22-E23+1)*100</f>
        <v>115.16762963981878</v>
      </c>
      <c r="F78" s="11">
        <f t="shared" si="3"/>
        <v>127.87007469797227</v>
      </c>
      <c r="G78" s="11">
        <f t="shared" si="3"/>
        <v>106.06038665560948</v>
      </c>
      <c r="H78" s="11">
        <f t="shared" si="3"/>
        <v>101.94044798971285</v>
      </c>
      <c r="I78" s="11">
        <f t="shared" si="3"/>
        <v>113.31875284467871</v>
      </c>
      <c r="J78" s="11">
        <f t="shared" si="3"/>
        <v>116.03371518903943</v>
      </c>
      <c r="K78" s="11">
        <f t="shared" si="3"/>
        <v>121.36442188173572</v>
      </c>
      <c r="L78" s="11">
        <f t="shared" si="3"/>
        <v>80.323914804597919</v>
      </c>
      <c r="M78" s="11">
        <f t="shared" si="3"/>
        <v>78.88548785554589</v>
      </c>
      <c r="N78" s="11">
        <f t="shared" si="3"/>
        <v>150.83550605421507</v>
      </c>
      <c r="O78" s="11">
        <f t="shared" si="3"/>
        <v>103.9653614350551</v>
      </c>
      <c r="P78" s="11">
        <f t="shared" si="3"/>
        <v>78.40852858631105</v>
      </c>
      <c r="Q78" s="11">
        <f t="shared" si="3"/>
        <v>120.85150138081866</v>
      </c>
      <c r="R78" s="11">
        <f t="shared" si="3"/>
        <v>161.87401356144466</v>
      </c>
      <c r="S78" s="11">
        <f t="shared" si="3"/>
        <v>106.20244983534555</v>
      </c>
      <c r="T78" s="11">
        <f t="shared" si="3"/>
        <v>117.36048251878697</v>
      </c>
      <c r="U78" s="11">
        <f t="shared" si="3"/>
        <v>85.550454254800329</v>
      </c>
      <c r="V78" s="11">
        <f t="shared" si="3"/>
        <v>102.56986109645423</v>
      </c>
      <c r="W78" s="11">
        <f t="shared" si="3"/>
        <v>112.86082006622607</v>
      </c>
      <c r="X78" s="11">
        <f t="shared" si="3"/>
        <v>132.82674583026318</v>
      </c>
      <c r="Y78" s="11">
        <f t="shared" si="3"/>
        <v>128.08737860012394</v>
      </c>
      <c r="Z78" s="11">
        <f t="shared" si="3"/>
        <v>113.86692117629167</v>
      </c>
      <c r="AA78" s="11">
        <f t="shared" si="3"/>
        <v>103.35185667091586</v>
      </c>
      <c r="AB78" s="11">
        <f t="shared" si="3"/>
        <v>109.87323370942987</v>
      </c>
      <c r="AC78" s="11">
        <f t="shared" si="3"/>
        <v>121.6771612627124</v>
      </c>
    </row>
    <row r="79" spans="1:29" x14ac:dyDescent="0.25">
      <c r="B79" s="10" t="s">
        <v>72</v>
      </c>
      <c r="C79" s="11">
        <f>+(C28+C29-C30-C31+1)*100</f>
        <v>87.312907073354594</v>
      </c>
      <c r="D79" s="11">
        <f>+(D28+D29-D30-D31+1)*100</f>
        <v>87.470788354988457</v>
      </c>
      <c r="E79" s="11">
        <f t="shared" ref="E79:AC79" si="4">+(E28+E29-E30-E31+1)*100</f>
        <v>87.169750565570624</v>
      </c>
      <c r="F79" s="11">
        <f t="shared" si="4"/>
        <v>115.98444085577073</v>
      </c>
      <c r="G79" s="11">
        <f t="shared" si="4"/>
        <v>73.266411648476918</v>
      </c>
      <c r="H79" s="11">
        <f t="shared" si="4"/>
        <v>67.514863142222836</v>
      </c>
      <c r="I79" s="11">
        <f t="shared" si="4"/>
        <v>83.348714705860061</v>
      </c>
      <c r="J79" s="11">
        <f t="shared" si="4"/>
        <v>105.72028518966926</v>
      </c>
      <c r="K79" s="11">
        <f t="shared" si="4"/>
        <v>105.26630312974299</v>
      </c>
      <c r="L79" s="11">
        <f t="shared" si="4"/>
        <v>52.924653635280968</v>
      </c>
      <c r="M79" s="11">
        <f t="shared" si="4"/>
        <v>48.480178693371734</v>
      </c>
      <c r="N79" s="11">
        <f t="shared" si="4"/>
        <v>136.66610794629827</v>
      </c>
      <c r="O79" s="11">
        <f t="shared" si="4"/>
        <v>69.159960548038597</v>
      </c>
      <c r="P79" s="11">
        <f t="shared" si="4"/>
        <v>50.648565428290581</v>
      </c>
      <c r="Q79" s="11">
        <f t="shared" si="4"/>
        <v>90.797372152728101</v>
      </c>
      <c r="R79" s="11">
        <f t="shared" si="4"/>
        <v>146.34087104484669</v>
      </c>
      <c r="S79" s="11">
        <f t="shared" si="4"/>
        <v>77.794251166231007</v>
      </c>
      <c r="T79" s="11">
        <f t="shared" si="4"/>
        <v>93.348086930946423</v>
      </c>
      <c r="U79" s="11">
        <f t="shared" si="4"/>
        <v>66.979814348048322</v>
      </c>
      <c r="V79" s="11">
        <f t="shared" si="4"/>
        <v>76.272626288344341</v>
      </c>
      <c r="W79" s="11">
        <f t="shared" si="4"/>
        <v>84.643147692763705</v>
      </c>
      <c r="X79" s="11">
        <f t="shared" si="4"/>
        <v>105.53542401943217</v>
      </c>
      <c r="Y79" s="11">
        <f t="shared" si="4"/>
        <v>108.7474925275516</v>
      </c>
      <c r="Z79" s="11">
        <f t="shared" si="4"/>
        <v>84.73930144279214</v>
      </c>
      <c r="AA79" s="11">
        <f t="shared" si="4"/>
        <v>76.670774836486032</v>
      </c>
      <c r="AB79" s="11">
        <f t="shared" si="4"/>
        <v>87.13668208107066</v>
      </c>
      <c r="AC79" s="11">
        <f t="shared" si="4"/>
        <v>91.99863838055208</v>
      </c>
    </row>
    <row r="80" spans="1:29" x14ac:dyDescent="0.25">
      <c r="B80" s="10" t="s">
        <v>73</v>
      </c>
      <c r="C80" s="11">
        <f>+(-C36-C37+C39+C40+1)*100</f>
        <v>58.818848220756195</v>
      </c>
      <c r="D80" s="11">
        <f>+(-D36-D37+D39+D40+1)*100</f>
        <v>58.937656373175408</v>
      </c>
      <c r="E80" s="11">
        <f t="shared" ref="E80:AC80" si="5">+(-E36-E37+E39+E40+1)*100</f>
        <v>58.711120692701257</v>
      </c>
      <c r="F80" s="11">
        <f t="shared" si="5"/>
        <v>64.720629737955548</v>
      </c>
      <c r="G80" s="11">
        <f t="shared" si="5"/>
        <v>53.742970292188595</v>
      </c>
      <c r="H80" s="11">
        <f t="shared" si="5"/>
        <v>60.903692194562268</v>
      </c>
      <c r="I80" s="11">
        <f t="shared" si="5"/>
        <v>59.172489873642462</v>
      </c>
      <c r="J80" s="11">
        <f t="shared" si="5"/>
        <v>48.387252334596788</v>
      </c>
      <c r="K80" s="11">
        <f t="shared" si="5"/>
        <v>72.010665193750384</v>
      </c>
      <c r="L80" s="11">
        <f t="shared" si="5"/>
        <v>44.217125929496412</v>
      </c>
      <c r="M80" s="11">
        <f t="shared" si="5"/>
        <v>40.01647120158561</v>
      </c>
      <c r="N80" s="11">
        <f t="shared" si="5"/>
        <v>78.397077807580075</v>
      </c>
      <c r="O80" s="11">
        <f t="shared" si="5"/>
        <v>55.354979784761596</v>
      </c>
      <c r="P80" s="11">
        <f t="shared" si="5"/>
        <v>34.325607449373138</v>
      </c>
      <c r="Q80" s="11">
        <f t="shared" si="5"/>
        <v>62.392111092976542</v>
      </c>
      <c r="R80" s="11">
        <f t="shared" si="5"/>
        <v>97.792399995006008</v>
      </c>
      <c r="S80" s="11">
        <f t="shared" si="5"/>
        <v>49.082498147155903</v>
      </c>
      <c r="T80" s="11">
        <f t="shared" si="5"/>
        <v>64.992054230512394</v>
      </c>
      <c r="U80" s="11">
        <f t="shared" si="5"/>
        <v>28.687601287471132</v>
      </c>
      <c r="V80" s="11">
        <f t="shared" si="5"/>
        <v>62.529740647139917</v>
      </c>
      <c r="W80" s="11">
        <f t="shared" si="5"/>
        <v>52.400319598548627</v>
      </c>
      <c r="X80" s="11">
        <f t="shared" si="5"/>
        <v>77.966685665009038</v>
      </c>
      <c r="Y80" s="11">
        <f t="shared" si="5"/>
        <v>64.109215679819243</v>
      </c>
      <c r="Z80" s="11">
        <f t="shared" si="5"/>
        <v>59.315149180654714</v>
      </c>
      <c r="AA80" s="11">
        <f t="shared" si="5"/>
        <v>55.21264150162699</v>
      </c>
      <c r="AB80" s="11">
        <f t="shared" si="5"/>
        <v>52.558650665674314</v>
      </c>
      <c r="AC80" s="11">
        <f t="shared" si="5"/>
        <v>71.511174137088162</v>
      </c>
    </row>
    <row r="81" spans="2:29" x14ac:dyDescent="0.25">
      <c r="B81" s="10" t="s">
        <v>74</v>
      </c>
      <c r="C81" s="11">
        <f>+(C46-C45+1)*100</f>
        <v>65.944412016327675</v>
      </c>
      <c r="D81" s="11">
        <f>+(D46-D45+1)*100</f>
        <v>57.098768091524967</v>
      </c>
      <c r="E81" s="11">
        <f t="shared" ref="E81:AC81" si="6">+(E46-E45+1)*100</f>
        <v>73.965068298509706</v>
      </c>
      <c r="F81" s="11">
        <f t="shared" si="6"/>
        <v>77.556559129609283</v>
      </c>
      <c r="G81" s="11">
        <f t="shared" si="6"/>
        <v>59.662373173758311</v>
      </c>
      <c r="H81" s="11">
        <f t="shared" si="6"/>
        <v>59.598610312384579</v>
      </c>
      <c r="I81" s="11">
        <f t="shared" si="6"/>
        <v>64.96618070413075</v>
      </c>
      <c r="J81" s="11">
        <f t="shared" si="6"/>
        <v>70.371558222841756</v>
      </c>
      <c r="K81" s="11">
        <f t="shared" si="6"/>
        <v>71.215608948255664</v>
      </c>
      <c r="L81" s="11">
        <f t="shared" si="6"/>
        <v>55.549183757243561</v>
      </c>
      <c r="M81" s="11">
        <f t="shared" si="6"/>
        <v>48.066620268521</v>
      </c>
      <c r="N81" s="11">
        <f t="shared" si="6"/>
        <v>90.346339758022467</v>
      </c>
      <c r="O81" s="11">
        <f t="shared" si="6"/>
        <v>55.514272057491112</v>
      </c>
      <c r="P81" s="11">
        <f t="shared" si="6"/>
        <v>42.514489270707621</v>
      </c>
      <c r="Q81" s="11">
        <f t="shared" si="6"/>
        <v>61.073020223401883</v>
      </c>
      <c r="R81" s="11">
        <f t="shared" si="6"/>
        <v>109.73550302041295</v>
      </c>
      <c r="S81" s="11">
        <f t="shared" si="6"/>
        <v>55.527392595613989</v>
      </c>
      <c r="T81" s="11">
        <f t="shared" si="6"/>
        <v>72.549187564205269</v>
      </c>
      <c r="U81" s="11">
        <f t="shared" si="6"/>
        <v>52.125849519459003</v>
      </c>
      <c r="V81" s="11">
        <f t="shared" si="6"/>
        <v>52.855534045835682</v>
      </c>
      <c r="W81" s="11">
        <f t="shared" si="6"/>
        <v>60.250842898044695</v>
      </c>
      <c r="X81" s="11">
        <f t="shared" si="6"/>
        <v>84.050059902232974</v>
      </c>
      <c r="Y81" s="11">
        <f t="shared" si="6"/>
        <v>66.957038337786386</v>
      </c>
      <c r="Z81" s="11">
        <f t="shared" si="6"/>
        <v>70.821789734620978</v>
      </c>
      <c r="AA81" s="11">
        <f t="shared" si="6"/>
        <v>61.348233275236531</v>
      </c>
      <c r="AB81" s="11">
        <f t="shared" si="6"/>
        <v>64.797055418828648</v>
      </c>
      <c r="AC81" s="11">
        <f t="shared" si="6"/>
        <v>65.652479626815079</v>
      </c>
    </row>
    <row r="82" spans="2:29" x14ac:dyDescent="0.25">
      <c r="B82" s="10" t="s">
        <v>75</v>
      </c>
      <c r="C82" s="11">
        <f>+(C52-C51+1)*100</f>
        <v>63.848948004614591</v>
      </c>
      <c r="D82" s="11">
        <f>+(D52-D51+1)*100</f>
        <v>58.087956200898304</v>
      </c>
      <c r="E82" s="11">
        <f t="shared" ref="E82:AC82" si="7">+(E52-E51+1)*100</f>
        <v>69.072641779186995</v>
      </c>
      <c r="F82" s="11">
        <f t="shared" si="7"/>
        <v>69.662692560429207</v>
      </c>
      <c r="G82" s="11">
        <f t="shared" si="7"/>
        <v>59.803236775552037</v>
      </c>
      <c r="H82" s="11">
        <f t="shared" si="7"/>
        <v>63.211267099331401</v>
      </c>
      <c r="I82" s="11">
        <f t="shared" si="7"/>
        <v>63.781630930497833</v>
      </c>
      <c r="J82" s="11">
        <f t="shared" si="7"/>
        <v>61.151547360735016</v>
      </c>
      <c r="K82" s="11">
        <f t="shared" si="7"/>
        <v>73.038351482273157</v>
      </c>
      <c r="L82" s="11">
        <f t="shared" si="7"/>
        <v>47.312421072391317</v>
      </c>
      <c r="M82" s="11">
        <f t="shared" si="7"/>
        <v>55.649619232594979</v>
      </c>
      <c r="N82" s="11">
        <f t="shared" si="7"/>
        <v>78.714084277539229</v>
      </c>
      <c r="O82" s="11">
        <f t="shared" si="7"/>
        <v>54.534541583895681</v>
      </c>
      <c r="P82" s="11">
        <f t="shared" si="7"/>
        <v>47.61256004755726</v>
      </c>
      <c r="Q82" s="11">
        <f t="shared" si="7"/>
        <v>74.498324397069666</v>
      </c>
      <c r="R82" s="11">
        <f t="shared" si="7"/>
        <v>78.81267450905068</v>
      </c>
      <c r="S82" s="11">
        <f t="shared" si="7"/>
        <v>58.618651188809025</v>
      </c>
      <c r="T82" s="11">
        <f t="shared" si="7"/>
        <v>67.165149609123759</v>
      </c>
      <c r="U82" s="11">
        <f t="shared" si="7"/>
        <v>60.351189981087217</v>
      </c>
      <c r="V82" s="11">
        <f t="shared" si="7"/>
        <v>58.106502081615552</v>
      </c>
      <c r="W82" s="11">
        <f t="shared" si="7"/>
        <v>53.101369458589964</v>
      </c>
      <c r="X82" s="11">
        <f t="shared" si="7"/>
        <v>76.821477803275386</v>
      </c>
      <c r="Y82" s="11">
        <f t="shared" si="7"/>
        <v>59.357110997167275</v>
      </c>
      <c r="Z82" s="11">
        <f t="shared" si="7"/>
        <v>68.827609869145959</v>
      </c>
      <c r="AA82" s="11">
        <f t="shared" si="7"/>
        <v>62.419761533373716</v>
      </c>
      <c r="AB82" s="11">
        <f t="shared" si="7"/>
        <v>60.597207448847158</v>
      </c>
      <c r="AC82" s="11">
        <f t="shared" si="7"/>
        <v>74.020646246485867</v>
      </c>
    </row>
    <row r="83" spans="2:29" x14ac:dyDescent="0.25">
      <c r="B83" s="10" t="s">
        <v>76</v>
      </c>
      <c r="C83" s="11">
        <f>+(C57-C58+1)*100</f>
        <v>69.542649798871409</v>
      </c>
      <c r="D83" s="11">
        <f>+(D57-D58+1)*100</f>
        <v>76.356003739250994</v>
      </c>
      <c r="E83" s="11">
        <f t="shared" ref="E83:AC83" si="8">+(E57-E58+1)*100</f>
        <v>63.364742283126652</v>
      </c>
      <c r="F83" s="11">
        <f t="shared" si="8"/>
        <v>90.006979420345445</v>
      </c>
      <c r="G83" s="11">
        <f t="shared" si="8"/>
        <v>58.940927075537545</v>
      </c>
      <c r="H83" s="11">
        <f t="shared" si="8"/>
        <v>57.0360985344375</v>
      </c>
      <c r="I83" s="11">
        <f t="shared" si="8"/>
        <v>68.169764485817353</v>
      </c>
      <c r="J83" s="11">
        <f t="shared" si="8"/>
        <v>58.042603107235514</v>
      </c>
      <c r="K83" s="11">
        <f t="shared" si="8"/>
        <v>91.476044100351075</v>
      </c>
      <c r="L83" s="11">
        <f t="shared" si="8"/>
        <v>58.959728428465894</v>
      </c>
      <c r="M83" s="11">
        <f t="shared" si="8"/>
        <v>46.241885716652355</v>
      </c>
      <c r="N83" s="11">
        <f t="shared" si="8"/>
        <v>100.20610237920553</v>
      </c>
      <c r="O83" s="11">
        <f t="shared" si="8"/>
        <v>57.355232106900104</v>
      </c>
      <c r="P83" s="11">
        <f t="shared" si="8"/>
        <v>47.893435447983236</v>
      </c>
      <c r="Q83" s="11">
        <f t="shared" si="8"/>
        <v>76.187822199130665</v>
      </c>
      <c r="R83" s="11">
        <f t="shared" si="8"/>
        <v>98.372280637046373</v>
      </c>
      <c r="S83" s="11">
        <f t="shared" si="8"/>
        <v>58.897150250771269</v>
      </c>
      <c r="T83" s="11">
        <f t="shared" si="8"/>
        <v>76.292290197009223</v>
      </c>
      <c r="U83" s="11">
        <f t="shared" si="8"/>
        <v>54.432819623932346</v>
      </c>
      <c r="V83" s="11">
        <f t="shared" si="8"/>
        <v>59.351808968283116</v>
      </c>
      <c r="W83" s="11">
        <f t="shared" si="8"/>
        <v>70.382063559828907</v>
      </c>
      <c r="X83" s="11">
        <f t="shared" si="8"/>
        <v>81.863672055583265</v>
      </c>
      <c r="Y83" s="11">
        <f t="shared" si="8"/>
        <v>96.757225525583479</v>
      </c>
      <c r="Z83" s="11">
        <f t="shared" si="8"/>
        <v>66.176285836590736</v>
      </c>
      <c r="AA83" s="11">
        <f t="shared" si="8"/>
        <v>56.21955690450141</v>
      </c>
      <c r="AB83" s="11">
        <f t="shared" si="8"/>
        <v>63.894842943152554</v>
      </c>
      <c r="AC83" s="11">
        <f t="shared" si="8"/>
        <v>83.84195314445715</v>
      </c>
    </row>
    <row r="84" spans="2:29" x14ac:dyDescent="0.25">
      <c r="B84" s="10" t="s">
        <v>77</v>
      </c>
      <c r="C84" s="11">
        <f>+(+C63-C64-C65+1)*100</f>
        <v>66.041679648055336</v>
      </c>
      <c r="D84" s="11">
        <f>+(+D63-D64-D65+1)*100</f>
        <v>71.392008123356305</v>
      </c>
      <c r="E84" s="11">
        <f t="shared" ref="E84:AC84" si="9">+(+E63-E64-E65+1)*100</f>
        <v>61.190348748691946</v>
      </c>
      <c r="F84" s="11">
        <f t="shared" si="9"/>
        <v>83.165934904504397</v>
      </c>
      <c r="G84" s="11">
        <f t="shared" si="9"/>
        <v>57.353106749629703</v>
      </c>
      <c r="H84" s="11">
        <f t="shared" si="9"/>
        <v>55.060918709826723</v>
      </c>
      <c r="I84" s="11">
        <f t="shared" si="9"/>
        <v>63.313259855268925</v>
      </c>
      <c r="J84" s="11">
        <f t="shared" si="9"/>
        <v>74.300404219224404</v>
      </c>
      <c r="K84" s="11">
        <f t="shared" si="9"/>
        <v>79.420288601918315</v>
      </c>
      <c r="L84" s="11">
        <f t="shared" si="9"/>
        <v>50.106010568044709</v>
      </c>
      <c r="M84" s="11">
        <f t="shared" si="9"/>
        <v>35.403320600630686</v>
      </c>
      <c r="N84" s="11">
        <f t="shared" si="9"/>
        <v>102.37404116242293</v>
      </c>
      <c r="O84" s="11">
        <f t="shared" si="9"/>
        <v>54.933962065836162</v>
      </c>
      <c r="P84" s="11">
        <f t="shared" si="9"/>
        <v>38.351451570227169</v>
      </c>
      <c r="Q84" s="11">
        <f t="shared" si="9"/>
        <v>66.266786491809967</v>
      </c>
      <c r="R84" s="11">
        <f t="shared" si="9"/>
        <v>112.39942719830512</v>
      </c>
      <c r="S84" s="11">
        <f t="shared" si="9"/>
        <v>56.930198712288373</v>
      </c>
      <c r="T84" s="11">
        <f t="shared" si="9"/>
        <v>71.818695515938529</v>
      </c>
      <c r="U84" s="11">
        <f t="shared" si="9"/>
        <v>46.540381459946587</v>
      </c>
      <c r="V84" s="11">
        <f t="shared" si="9"/>
        <v>56.031303792398958</v>
      </c>
      <c r="W84" s="11">
        <f t="shared" si="9"/>
        <v>60.085082908900368</v>
      </c>
      <c r="X84" s="11">
        <f t="shared" si="9"/>
        <v>85.867759261060357</v>
      </c>
      <c r="Y84" s="11">
        <f t="shared" si="9"/>
        <v>83.649205933844712</v>
      </c>
      <c r="Z84" s="11">
        <f t="shared" si="9"/>
        <v>64.929888160209046</v>
      </c>
      <c r="AA84" s="11">
        <f t="shared" si="9"/>
        <v>56.543801986991113</v>
      </c>
      <c r="AB84" s="11">
        <f t="shared" si="9"/>
        <v>59.59931269360149</v>
      </c>
      <c r="AC84" s="11">
        <f t="shared" si="9"/>
        <v>79.676130714087989</v>
      </c>
    </row>
    <row r="85" spans="2:29" x14ac:dyDescent="0.25">
      <c r="B85" s="10" t="s">
        <v>78</v>
      </c>
      <c r="C85" s="11">
        <f>+(-C70+C71+1)*100</f>
        <v>79.687384584987981</v>
      </c>
      <c r="D85" s="11">
        <f>+(-D70+D71+1)*100</f>
        <v>72.511435412537466</v>
      </c>
      <c r="E85" s="11">
        <f t="shared" ref="E85:AC85" si="10">+(-E70+E71+1)*100</f>
        <v>86.194069943331925</v>
      </c>
      <c r="F85" s="11">
        <f t="shared" si="10"/>
        <v>72.808959683686311</v>
      </c>
      <c r="G85" s="11">
        <f t="shared" si="10"/>
        <v>80.012747031329639</v>
      </c>
      <c r="H85" s="11">
        <f t="shared" si="10"/>
        <v>93.021984463251826</v>
      </c>
      <c r="I85" s="11">
        <f t="shared" si="10"/>
        <v>77.447446553329897</v>
      </c>
      <c r="J85" s="11">
        <f t="shared" si="10"/>
        <v>95.269573562773274</v>
      </c>
      <c r="K85" s="11">
        <f t="shared" si="10"/>
        <v>79.099885414139649</v>
      </c>
      <c r="L85" s="11">
        <f t="shared" si="10"/>
        <v>75.888325218135449</v>
      </c>
      <c r="M85" s="11">
        <f t="shared" si="10"/>
        <v>70.866185797890438</v>
      </c>
      <c r="N85" s="11">
        <f t="shared" si="10"/>
        <v>88.990941268707175</v>
      </c>
      <c r="O85" s="11">
        <f t="shared" si="10"/>
        <v>77.916316674208588</v>
      </c>
      <c r="P85" s="11">
        <f t="shared" si="10"/>
        <v>68.331335783293639</v>
      </c>
      <c r="Q85" s="11">
        <f t="shared" si="10"/>
        <v>81.324406489492873</v>
      </c>
      <c r="R85" s="11">
        <f t="shared" si="10"/>
        <v>97.937103549681453</v>
      </c>
      <c r="S85" s="11">
        <f t="shared" si="10"/>
        <v>81.384314666779261</v>
      </c>
      <c r="T85" s="11">
        <f t="shared" si="10"/>
        <v>78.611468158415192</v>
      </c>
      <c r="U85" s="11">
        <f t="shared" si="10"/>
        <v>71.573238587221681</v>
      </c>
      <c r="V85" s="11">
        <f t="shared" si="10"/>
        <v>84.654286240509265</v>
      </c>
      <c r="W85" s="11">
        <f t="shared" si="10"/>
        <v>74.374844567469481</v>
      </c>
      <c r="X85" s="11">
        <f t="shared" si="10"/>
        <v>85.689819339083684</v>
      </c>
      <c r="Y85" s="11">
        <f t="shared" si="10"/>
        <v>75.426558711536146</v>
      </c>
      <c r="Z85" s="11">
        <f t="shared" si="10"/>
        <v>80.416107426655103</v>
      </c>
      <c r="AA85" s="11">
        <f t="shared" si="10"/>
        <v>81.514486763936304</v>
      </c>
      <c r="AB85" s="11">
        <f t="shared" si="10"/>
        <v>78.433894521943486</v>
      </c>
      <c r="AC85" s="11">
        <f t="shared" si="10"/>
        <v>79.718751220248009</v>
      </c>
    </row>
    <row r="87" spans="2:29" x14ac:dyDescent="0.25">
      <c r="B87" s="10" t="s">
        <v>79</v>
      </c>
    </row>
    <row r="88" spans="2:29" x14ac:dyDescent="0.25">
      <c r="B88" s="10" t="s">
        <v>69</v>
      </c>
      <c r="C88" s="11">
        <v>87.433886031696858</v>
      </c>
      <c r="D88" s="11">
        <v>87.433886031696858</v>
      </c>
      <c r="E88" s="11">
        <v>87.433886031696858</v>
      </c>
      <c r="F88" s="11">
        <v>87.433886031696858</v>
      </c>
      <c r="G88" s="11">
        <v>87.433886031696858</v>
      </c>
      <c r="H88" s="11">
        <v>87.433886031696858</v>
      </c>
      <c r="I88" s="11">
        <v>87.433886031696858</v>
      </c>
      <c r="J88" s="11">
        <v>87.433886031696858</v>
      </c>
      <c r="K88" s="11">
        <v>87.433886031696858</v>
      </c>
      <c r="L88" s="11">
        <v>87.433886031696858</v>
      </c>
      <c r="M88" s="11">
        <v>87.433886031696858</v>
      </c>
      <c r="N88" s="11">
        <v>87.433886031696858</v>
      </c>
      <c r="O88" s="11">
        <v>87.433886031696858</v>
      </c>
      <c r="P88" s="11">
        <v>87.433886031696858</v>
      </c>
      <c r="Q88" s="11">
        <v>87.433886031696858</v>
      </c>
      <c r="R88" s="11">
        <v>87.433886031696858</v>
      </c>
      <c r="S88" s="11">
        <v>87.433886031696858</v>
      </c>
      <c r="T88" s="11">
        <v>87.433886031696858</v>
      </c>
      <c r="U88" s="11">
        <v>87.433886031696858</v>
      </c>
      <c r="V88" s="11">
        <v>87.433886031696858</v>
      </c>
      <c r="W88" s="11">
        <v>87.433886031696858</v>
      </c>
      <c r="X88" s="11">
        <v>87.433886031696858</v>
      </c>
      <c r="Y88" s="11">
        <v>87.433886031696858</v>
      </c>
      <c r="Z88" s="11">
        <v>87.433886031696858</v>
      </c>
      <c r="AA88" s="11">
        <v>87.433886031696858</v>
      </c>
      <c r="AB88" s="11">
        <v>87.433886031696858</v>
      </c>
      <c r="AC88" s="11">
        <v>87.433886031696858</v>
      </c>
    </row>
    <row r="89" spans="2:29" x14ac:dyDescent="0.25">
      <c r="B89" s="10" t="s">
        <v>70</v>
      </c>
      <c r="C89" s="11">
        <v>51.626908726514657</v>
      </c>
      <c r="D89" s="11">
        <v>51.626908726514657</v>
      </c>
      <c r="E89" s="11">
        <v>51.626908726514657</v>
      </c>
      <c r="F89" s="11">
        <v>51.626908726514657</v>
      </c>
      <c r="G89" s="11">
        <v>51.626908726514657</v>
      </c>
      <c r="H89" s="11">
        <v>51.626908726514657</v>
      </c>
      <c r="I89" s="11">
        <v>51.626908726514657</v>
      </c>
      <c r="J89" s="11">
        <v>51.626908726514657</v>
      </c>
      <c r="K89" s="11">
        <v>51.626908726514657</v>
      </c>
      <c r="L89" s="11">
        <v>51.626908726514657</v>
      </c>
      <c r="M89" s="11">
        <v>51.626908726514657</v>
      </c>
      <c r="N89" s="11">
        <v>51.626908726514657</v>
      </c>
      <c r="O89" s="11">
        <v>51.626908726514657</v>
      </c>
      <c r="P89" s="11">
        <v>51.626908726514657</v>
      </c>
      <c r="Q89" s="11">
        <v>51.626908726514657</v>
      </c>
      <c r="R89" s="11">
        <v>51.626908726514657</v>
      </c>
      <c r="S89" s="11">
        <v>51.626908726514657</v>
      </c>
      <c r="T89" s="11">
        <v>51.626908726514657</v>
      </c>
      <c r="U89" s="11">
        <v>51.626908726514657</v>
      </c>
      <c r="V89" s="11">
        <v>51.626908726514657</v>
      </c>
      <c r="W89" s="11">
        <v>51.626908726514657</v>
      </c>
      <c r="X89" s="11">
        <v>51.626908726514657</v>
      </c>
      <c r="Y89" s="11">
        <v>51.626908726514657</v>
      </c>
      <c r="Z89" s="11">
        <v>51.626908726514657</v>
      </c>
      <c r="AA89" s="11">
        <v>51.626908726514657</v>
      </c>
      <c r="AB89" s="11">
        <v>51.626908726514657</v>
      </c>
      <c r="AC89" s="11">
        <v>51.626908726514657</v>
      </c>
    </row>
    <row r="90" spans="2:29" x14ac:dyDescent="0.25">
      <c r="B90" s="10" t="s">
        <v>71</v>
      </c>
      <c r="C90" s="11">
        <v>122.45195466745429</v>
      </c>
      <c r="D90" s="11">
        <v>122.45195466745429</v>
      </c>
      <c r="E90" s="11">
        <v>122.45195466745429</v>
      </c>
      <c r="F90" s="11">
        <v>122.45195466745429</v>
      </c>
      <c r="G90" s="11">
        <v>122.45195466745429</v>
      </c>
      <c r="H90" s="11">
        <v>122.45195466745429</v>
      </c>
      <c r="I90" s="11">
        <v>122.45195466745429</v>
      </c>
      <c r="J90" s="11">
        <v>122.45195466745429</v>
      </c>
      <c r="K90" s="11">
        <v>122.45195466745429</v>
      </c>
      <c r="L90" s="11">
        <v>122.45195466745429</v>
      </c>
      <c r="M90" s="11">
        <v>122.45195466745429</v>
      </c>
      <c r="N90" s="11">
        <v>122.45195466745429</v>
      </c>
      <c r="O90" s="11">
        <v>122.45195466745429</v>
      </c>
      <c r="P90" s="11">
        <v>122.45195466745429</v>
      </c>
      <c r="Q90" s="11">
        <v>122.45195466745429</v>
      </c>
      <c r="R90" s="11">
        <v>122.45195466745429</v>
      </c>
      <c r="S90" s="11">
        <v>122.45195466745429</v>
      </c>
      <c r="T90" s="11">
        <v>122.45195466745429</v>
      </c>
      <c r="U90" s="11">
        <v>122.45195466745429</v>
      </c>
      <c r="V90" s="11">
        <v>122.45195466745429</v>
      </c>
      <c r="W90" s="11">
        <v>122.45195466745429</v>
      </c>
      <c r="X90" s="11">
        <v>122.45195466745429</v>
      </c>
      <c r="Y90" s="11">
        <v>122.45195466745429</v>
      </c>
      <c r="Z90" s="11">
        <v>122.45195466745429</v>
      </c>
      <c r="AA90" s="11">
        <v>122.45195466745429</v>
      </c>
      <c r="AB90" s="11">
        <v>122.45195466745429</v>
      </c>
      <c r="AC90" s="11">
        <v>122.45195466745429</v>
      </c>
    </row>
    <row r="91" spans="2:29" x14ac:dyDescent="0.25">
      <c r="B91" s="10" t="s">
        <v>72</v>
      </c>
      <c r="C91" s="11">
        <v>97.652314374345522</v>
      </c>
      <c r="D91" s="11">
        <v>97.652314374345522</v>
      </c>
      <c r="E91" s="11">
        <v>97.652314374345522</v>
      </c>
      <c r="F91" s="11">
        <v>97.652314374345522</v>
      </c>
      <c r="G91" s="11">
        <v>97.652314374345522</v>
      </c>
      <c r="H91" s="11">
        <v>97.652314374345522</v>
      </c>
      <c r="I91" s="11">
        <v>97.652314374345522</v>
      </c>
      <c r="J91" s="11">
        <v>97.652314374345522</v>
      </c>
      <c r="K91" s="11">
        <v>97.652314374345522</v>
      </c>
      <c r="L91" s="11">
        <v>97.652314374345522</v>
      </c>
      <c r="M91" s="11">
        <v>97.652314374345522</v>
      </c>
      <c r="N91" s="11">
        <v>97.652314374345522</v>
      </c>
      <c r="O91" s="11">
        <v>97.652314374345522</v>
      </c>
      <c r="P91" s="11">
        <v>97.652314374345522</v>
      </c>
      <c r="Q91" s="11">
        <v>97.652314374345522</v>
      </c>
      <c r="R91" s="11">
        <v>97.652314374345522</v>
      </c>
      <c r="S91" s="11">
        <v>97.652314374345522</v>
      </c>
      <c r="T91" s="11">
        <v>97.652314374345522</v>
      </c>
      <c r="U91" s="11">
        <v>97.652314374345522</v>
      </c>
      <c r="V91" s="11">
        <v>97.652314374345522</v>
      </c>
      <c r="W91" s="11">
        <v>97.652314374345522</v>
      </c>
      <c r="X91" s="11">
        <v>97.652314374345522</v>
      </c>
      <c r="Y91" s="11">
        <v>97.652314374345522</v>
      </c>
      <c r="Z91" s="11">
        <v>97.652314374345522</v>
      </c>
      <c r="AA91" s="11">
        <v>97.652314374345522</v>
      </c>
      <c r="AB91" s="11">
        <v>97.652314374345522</v>
      </c>
      <c r="AC91" s="11">
        <v>97.652314374345522</v>
      </c>
    </row>
    <row r="92" spans="2:29" x14ac:dyDescent="0.25">
      <c r="B92" s="10" t="s">
        <v>73</v>
      </c>
      <c r="C92" s="11">
        <v>72.040872616349219</v>
      </c>
      <c r="D92" s="11">
        <v>72.040872616349219</v>
      </c>
      <c r="E92" s="11">
        <v>72.040872616349219</v>
      </c>
      <c r="F92" s="11">
        <v>72.040872616349219</v>
      </c>
      <c r="G92" s="11">
        <v>72.040872616349219</v>
      </c>
      <c r="H92" s="11">
        <v>72.040872616349219</v>
      </c>
      <c r="I92" s="11">
        <v>72.040872616349219</v>
      </c>
      <c r="J92" s="11">
        <v>72.040872616349219</v>
      </c>
      <c r="K92" s="11">
        <v>72.040872616349219</v>
      </c>
      <c r="L92" s="11">
        <v>72.040872616349219</v>
      </c>
      <c r="M92" s="11">
        <v>72.040872616349219</v>
      </c>
      <c r="N92" s="11">
        <v>72.040872616349219</v>
      </c>
      <c r="O92" s="11">
        <v>72.040872616349219</v>
      </c>
      <c r="P92" s="11">
        <v>72.040872616349219</v>
      </c>
      <c r="Q92" s="11">
        <v>72.040872616349219</v>
      </c>
      <c r="R92" s="11">
        <v>72.040872616349219</v>
      </c>
      <c r="S92" s="11">
        <v>72.040872616349219</v>
      </c>
      <c r="T92" s="11">
        <v>72.040872616349219</v>
      </c>
      <c r="U92" s="11">
        <v>72.040872616349219</v>
      </c>
      <c r="V92" s="11">
        <v>72.040872616349219</v>
      </c>
      <c r="W92" s="11">
        <v>72.040872616349219</v>
      </c>
      <c r="X92" s="11">
        <v>72.040872616349219</v>
      </c>
      <c r="Y92" s="11">
        <v>72.040872616349219</v>
      </c>
      <c r="Z92" s="11">
        <v>72.040872616349219</v>
      </c>
      <c r="AA92" s="11">
        <v>72.040872616349219</v>
      </c>
      <c r="AB92" s="11">
        <v>72.040872616349219</v>
      </c>
      <c r="AC92" s="11">
        <v>72.040872616349219</v>
      </c>
    </row>
    <row r="93" spans="2:29" x14ac:dyDescent="0.25">
      <c r="B93" s="10" t="s">
        <v>74</v>
      </c>
      <c r="C93" s="11">
        <v>70.379764851961284</v>
      </c>
      <c r="D93" s="11">
        <v>70.379764851961284</v>
      </c>
      <c r="E93" s="11">
        <v>70.379764851961284</v>
      </c>
      <c r="F93" s="11">
        <v>70.379764851961284</v>
      </c>
      <c r="G93" s="11">
        <v>70.379764851961284</v>
      </c>
      <c r="H93" s="11">
        <v>70.379764851961284</v>
      </c>
      <c r="I93" s="11">
        <v>70.379764851961284</v>
      </c>
      <c r="J93" s="11">
        <v>70.379764851961284</v>
      </c>
      <c r="K93" s="11">
        <v>70.379764851961284</v>
      </c>
      <c r="L93" s="11">
        <v>70.379764851961284</v>
      </c>
      <c r="M93" s="11">
        <v>70.379764851961284</v>
      </c>
      <c r="N93" s="11">
        <v>70.379764851961284</v>
      </c>
      <c r="O93" s="11">
        <v>70.379764851961284</v>
      </c>
      <c r="P93" s="11">
        <v>70.379764851961284</v>
      </c>
      <c r="Q93" s="11">
        <v>70.379764851961284</v>
      </c>
      <c r="R93" s="11">
        <v>70.379764851961284</v>
      </c>
      <c r="S93" s="11">
        <v>70.379764851961284</v>
      </c>
      <c r="T93" s="11">
        <v>70.379764851961284</v>
      </c>
      <c r="U93" s="11">
        <v>70.379764851961284</v>
      </c>
      <c r="V93" s="11">
        <v>70.379764851961284</v>
      </c>
      <c r="W93" s="11">
        <v>70.379764851961284</v>
      </c>
      <c r="X93" s="11">
        <v>70.379764851961284</v>
      </c>
      <c r="Y93" s="11">
        <v>70.379764851961284</v>
      </c>
      <c r="Z93" s="11">
        <v>70.379764851961284</v>
      </c>
      <c r="AA93" s="11">
        <v>70.379764851961284</v>
      </c>
      <c r="AB93" s="11">
        <v>70.379764851961284</v>
      </c>
      <c r="AC93" s="11">
        <v>70.379764851961284</v>
      </c>
    </row>
    <row r="94" spans="2:29" x14ac:dyDescent="0.25">
      <c r="B94" s="10" t="s">
        <v>75</v>
      </c>
      <c r="C94" s="11">
        <v>63.99856455164398</v>
      </c>
      <c r="D94" s="11">
        <v>63.99856455164398</v>
      </c>
      <c r="E94" s="11">
        <v>63.99856455164398</v>
      </c>
      <c r="F94" s="11">
        <v>63.99856455164398</v>
      </c>
      <c r="G94" s="11">
        <v>63.99856455164398</v>
      </c>
      <c r="H94" s="11">
        <v>63.99856455164398</v>
      </c>
      <c r="I94" s="11">
        <v>63.99856455164398</v>
      </c>
      <c r="J94" s="11">
        <v>63.99856455164398</v>
      </c>
      <c r="K94" s="11">
        <v>63.99856455164398</v>
      </c>
      <c r="L94" s="11">
        <v>63.99856455164398</v>
      </c>
      <c r="M94" s="11">
        <v>63.99856455164398</v>
      </c>
      <c r="N94" s="11">
        <v>63.99856455164398</v>
      </c>
      <c r="O94" s="11">
        <v>63.99856455164398</v>
      </c>
      <c r="P94" s="11">
        <v>63.99856455164398</v>
      </c>
      <c r="Q94" s="11">
        <v>63.99856455164398</v>
      </c>
      <c r="R94" s="11">
        <v>63.99856455164398</v>
      </c>
      <c r="S94" s="11">
        <v>63.99856455164398</v>
      </c>
      <c r="T94" s="11">
        <v>63.99856455164398</v>
      </c>
      <c r="U94" s="11">
        <v>63.99856455164398</v>
      </c>
      <c r="V94" s="11">
        <v>63.99856455164398</v>
      </c>
      <c r="W94" s="11">
        <v>63.99856455164398</v>
      </c>
      <c r="X94" s="11">
        <v>63.99856455164398</v>
      </c>
      <c r="Y94" s="11">
        <v>63.99856455164398</v>
      </c>
      <c r="Z94" s="11">
        <v>63.99856455164398</v>
      </c>
      <c r="AA94" s="11">
        <v>63.99856455164398</v>
      </c>
      <c r="AB94" s="11">
        <v>63.99856455164398</v>
      </c>
      <c r="AC94" s="11">
        <v>63.99856455164398</v>
      </c>
    </row>
    <row r="95" spans="2:29" x14ac:dyDescent="0.25">
      <c r="B95" s="10" t="s">
        <v>76</v>
      </c>
      <c r="C95" s="11">
        <v>69.722309701928182</v>
      </c>
      <c r="D95" s="11">
        <v>69.722309701928182</v>
      </c>
      <c r="E95" s="11">
        <v>69.722309701928182</v>
      </c>
      <c r="F95" s="11">
        <v>69.722309701928182</v>
      </c>
      <c r="G95" s="11">
        <v>69.722309701928182</v>
      </c>
      <c r="H95" s="11">
        <v>69.722309701928182</v>
      </c>
      <c r="I95" s="11">
        <v>69.722309701928182</v>
      </c>
      <c r="J95" s="11">
        <v>69.722309701928182</v>
      </c>
      <c r="K95" s="11">
        <v>69.722309701928182</v>
      </c>
      <c r="L95" s="11">
        <v>69.722309701928182</v>
      </c>
      <c r="M95" s="11">
        <v>69.722309701928182</v>
      </c>
      <c r="N95" s="11">
        <v>69.722309701928182</v>
      </c>
      <c r="O95" s="11">
        <v>69.722309701928182</v>
      </c>
      <c r="P95" s="11">
        <v>69.722309701928182</v>
      </c>
      <c r="Q95" s="11">
        <v>69.722309701928182</v>
      </c>
      <c r="R95" s="11">
        <v>69.722309701928182</v>
      </c>
      <c r="S95" s="11">
        <v>69.722309701928182</v>
      </c>
      <c r="T95" s="11">
        <v>69.722309701928182</v>
      </c>
      <c r="U95" s="11">
        <v>69.722309701928182</v>
      </c>
      <c r="V95" s="11">
        <v>69.722309701928182</v>
      </c>
      <c r="W95" s="11">
        <v>69.722309701928182</v>
      </c>
      <c r="X95" s="11">
        <v>69.722309701928182</v>
      </c>
      <c r="Y95" s="11">
        <v>69.722309701928182</v>
      </c>
      <c r="Z95" s="11">
        <v>69.722309701928182</v>
      </c>
      <c r="AA95" s="11">
        <v>69.722309701928182</v>
      </c>
      <c r="AB95" s="11">
        <v>69.722309701928182</v>
      </c>
      <c r="AC95" s="11">
        <v>69.722309701928182</v>
      </c>
    </row>
    <row r="96" spans="2:29" x14ac:dyDescent="0.25">
      <c r="B96" s="10" t="s">
        <v>77</v>
      </c>
      <c r="C96" s="11">
        <v>74.993599949687152</v>
      </c>
      <c r="D96" s="11">
        <v>74.993599949687152</v>
      </c>
      <c r="E96" s="11">
        <v>74.993599949687152</v>
      </c>
      <c r="F96" s="11">
        <v>74.993599949687152</v>
      </c>
      <c r="G96" s="11">
        <v>74.993599949687152</v>
      </c>
      <c r="H96" s="11">
        <v>74.993599949687152</v>
      </c>
      <c r="I96" s="11">
        <v>74.993599949687152</v>
      </c>
      <c r="J96" s="11">
        <v>74.993599949687152</v>
      </c>
      <c r="K96" s="11">
        <v>74.993599949687152</v>
      </c>
      <c r="L96" s="11">
        <v>74.993599949687152</v>
      </c>
      <c r="M96" s="11">
        <v>74.993599949687152</v>
      </c>
      <c r="N96" s="11">
        <v>74.993599949687152</v>
      </c>
      <c r="O96" s="11">
        <v>74.993599949687152</v>
      </c>
      <c r="P96" s="11">
        <v>74.993599949687152</v>
      </c>
      <c r="Q96" s="11">
        <v>74.993599949687152</v>
      </c>
      <c r="R96" s="11">
        <v>74.993599949687152</v>
      </c>
      <c r="S96" s="11">
        <v>74.993599949687152</v>
      </c>
      <c r="T96" s="11">
        <v>74.993599949687152</v>
      </c>
      <c r="U96" s="11">
        <v>74.993599949687152</v>
      </c>
      <c r="V96" s="11">
        <v>74.993599949687152</v>
      </c>
      <c r="W96" s="11">
        <v>74.993599949687152</v>
      </c>
      <c r="X96" s="11">
        <v>74.993599949687152</v>
      </c>
      <c r="Y96" s="11">
        <v>74.993599949687152</v>
      </c>
      <c r="Z96" s="11">
        <v>74.993599949687152</v>
      </c>
      <c r="AA96" s="11">
        <v>74.993599949687152</v>
      </c>
      <c r="AB96" s="11">
        <v>74.993599949687152</v>
      </c>
      <c r="AC96" s="11">
        <v>74.993599949687152</v>
      </c>
    </row>
    <row r="97" spans="2:29" x14ac:dyDescent="0.25">
      <c r="B97" s="10" t="s">
        <v>78</v>
      </c>
      <c r="C97" s="11">
        <v>90.008520870654209</v>
      </c>
      <c r="D97" s="11">
        <v>90.008520870654209</v>
      </c>
      <c r="E97" s="11">
        <v>90.008520870654209</v>
      </c>
      <c r="F97" s="11">
        <v>90.008520870654209</v>
      </c>
      <c r="G97" s="11">
        <v>90.008520870654209</v>
      </c>
      <c r="H97" s="11">
        <v>90.008520870654209</v>
      </c>
      <c r="I97" s="11">
        <v>90.008520870654209</v>
      </c>
      <c r="J97" s="11">
        <v>90.008520870654209</v>
      </c>
      <c r="K97" s="11">
        <v>90.008520870654209</v>
      </c>
      <c r="L97" s="11">
        <v>90.008520870654209</v>
      </c>
      <c r="M97" s="11">
        <v>90.008520870654209</v>
      </c>
      <c r="N97" s="11">
        <v>90.008520870654209</v>
      </c>
      <c r="O97" s="11">
        <v>90.008520870654209</v>
      </c>
      <c r="P97" s="11">
        <v>90.008520870654209</v>
      </c>
      <c r="Q97" s="11">
        <v>90.008520870654209</v>
      </c>
      <c r="R97" s="11">
        <v>90.008520870654209</v>
      </c>
      <c r="S97" s="11">
        <v>90.008520870654209</v>
      </c>
      <c r="T97" s="11">
        <v>90.008520870654209</v>
      </c>
      <c r="U97" s="11">
        <v>90.008520870654209</v>
      </c>
      <c r="V97" s="11">
        <v>90.008520870654209</v>
      </c>
      <c r="W97" s="11">
        <v>90.008520870654209</v>
      </c>
      <c r="X97" s="11">
        <v>90.008520870654209</v>
      </c>
      <c r="Y97" s="11">
        <v>90.008520870654209</v>
      </c>
      <c r="Z97" s="11">
        <v>90.008520870654209</v>
      </c>
      <c r="AA97" s="11">
        <v>90.008520870654209</v>
      </c>
      <c r="AB97" s="11">
        <v>90.008520870654209</v>
      </c>
      <c r="AC97" s="11">
        <v>90.008520870654209</v>
      </c>
    </row>
    <row r="99" spans="2:29" x14ac:dyDescent="0.25">
      <c r="B99" s="10" t="s">
        <v>80</v>
      </c>
    </row>
    <row r="100" spans="2:29" x14ac:dyDescent="0.25">
      <c r="B100" s="10" t="s">
        <v>69</v>
      </c>
      <c r="C100" s="11">
        <f>+(C76/C88)*100</f>
        <v>65.276765496280944</v>
      </c>
      <c r="D100" s="11">
        <f>+(D76/D88)*100</f>
        <v>60.814260485812035</v>
      </c>
      <c r="E100" s="11">
        <f t="shared" ref="E100:AC109" si="11">+(E76/E88)*100</f>
        <v>69.323075651963961</v>
      </c>
      <c r="F100" s="11">
        <f t="shared" si="11"/>
        <v>98.66964004364732</v>
      </c>
      <c r="G100" s="11">
        <f t="shared" si="11"/>
        <v>49.416152762667139</v>
      </c>
      <c r="H100" s="11">
        <f t="shared" si="11"/>
        <v>40.811691620887004</v>
      </c>
      <c r="I100" s="11">
        <f t="shared" si="11"/>
        <v>60.719156688140416</v>
      </c>
      <c r="J100" s="11">
        <f t="shared" si="11"/>
        <v>74.056857851390006</v>
      </c>
      <c r="K100" s="11">
        <f t="shared" si="11"/>
        <v>83.771468827834127</v>
      </c>
      <c r="L100" s="11">
        <f t="shared" si="11"/>
        <v>60.455771271695902</v>
      </c>
      <c r="M100" s="11">
        <f t="shared" si="11"/>
        <v>37.793135401198136</v>
      </c>
      <c r="N100" s="11">
        <f t="shared" si="11"/>
        <v>99.950636671025819</v>
      </c>
      <c r="O100" s="11">
        <f t="shared" si="11"/>
        <v>52.7443174853532</v>
      </c>
      <c r="P100" s="11">
        <f t="shared" si="11"/>
        <v>43.396243955636614</v>
      </c>
      <c r="Q100" s="11">
        <f t="shared" si="11"/>
        <v>58.655068793999511</v>
      </c>
      <c r="R100" s="11">
        <f t="shared" si="11"/>
        <v>110.9112389094373</v>
      </c>
      <c r="S100" s="11">
        <f t="shared" si="11"/>
        <v>59.258531821868665</v>
      </c>
      <c r="T100" s="11">
        <f t="shared" si="11"/>
        <v>69.092548208093135</v>
      </c>
      <c r="U100" s="11">
        <f t="shared" si="11"/>
        <v>46.478159646285256</v>
      </c>
      <c r="V100" s="11">
        <f t="shared" si="11"/>
        <v>43.056439117469722</v>
      </c>
      <c r="W100" s="11">
        <f t="shared" si="11"/>
        <v>58.27535474163502</v>
      </c>
      <c r="X100" s="11">
        <f t="shared" si="11"/>
        <v>91.478380164336642</v>
      </c>
      <c r="Y100" s="11">
        <f t="shared" si="11"/>
        <v>95.741735653457155</v>
      </c>
      <c r="Z100" s="11">
        <f t="shared" si="11"/>
        <v>59.137618578175669</v>
      </c>
      <c r="AA100" s="11">
        <f t="shared" si="11"/>
        <v>52.212875875833085</v>
      </c>
      <c r="AB100" s="11">
        <f t="shared" si="11"/>
        <v>65.043030219482205</v>
      </c>
      <c r="AC100" s="11">
        <f t="shared" si="11"/>
        <v>67.420403457107625</v>
      </c>
    </row>
    <row r="101" spans="2:29" x14ac:dyDescent="0.25">
      <c r="B101" s="10" t="s">
        <v>70</v>
      </c>
      <c r="C101" s="11">
        <f t="shared" ref="C101:D109" si="12">+(C77/C89)*100</f>
        <v>103.65735589033082</v>
      </c>
      <c r="D101" s="11">
        <f t="shared" si="12"/>
        <v>106.07443017821194</v>
      </c>
      <c r="E101" s="11">
        <f t="shared" si="11"/>
        <v>101.46570967029187</v>
      </c>
      <c r="F101" s="11">
        <f t="shared" si="11"/>
        <v>146.21388279617759</v>
      </c>
      <c r="G101" s="11">
        <f t="shared" si="11"/>
        <v>83.510282154156272</v>
      </c>
      <c r="H101" s="11">
        <f t="shared" si="11"/>
        <v>72.292483433612603</v>
      </c>
      <c r="I101" s="11">
        <f t="shared" si="11"/>
        <v>94.801887847422208</v>
      </c>
      <c r="J101" s="11">
        <f t="shared" si="11"/>
        <v>127.41061395493833</v>
      </c>
      <c r="K101" s="11">
        <f t="shared" si="11"/>
        <v>136.29259713117668</v>
      </c>
      <c r="L101" s="11">
        <f t="shared" si="11"/>
        <v>87.090739700131621</v>
      </c>
      <c r="M101" s="11">
        <f t="shared" si="11"/>
        <v>63.587369283565387</v>
      </c>
      <c r="N101" s="11">
        <f t="shared" si="11"/>
        <v>142.67459482456275</v>
      </c>
      <c r="O101" s="11">
        <f t="shared" si="11"/>
        <v>99.613079805552871</v>
      </c>
      <c r="P101" s="11">
        <f t="shared" si="11"/>
        <v>53.22294303898898</v>
      </c>
      <c r="Q101" s="11">
        <f t="shared" si="11"/>
        <v>118.62967745405703</v>
      </c>
      <c r="R101" s="11">
        <f t="shared" si="11"/>
        <v>163.51836400310577</v>
      </c>
      <c r="S101" s="11">
        <f t="shared" si="11"/>
        <v>101.83177543778075</v>
      </c>
      <c r="T101" s="11">
        <f t="shared" si="11"/>
        <v>104.81484140962456</v>
      </c>
      <c r="U101" s="11">
        <f t="shared" si="11"/>
        <v>65.853509594696675</v>
      </c>
      <c r="V101" s="11">
        <f t="shared" si="11"/>
        <v>83.311666645728337</v>
      </c>
      <c r="W101" s="11">
        <f t="shared" si="11"/>
        <v>85.286636689977129</v>
      </c>
      <c r="X101" s="11">
        <f t="shared" si="11"/>
        <v>147.83319268695791</v>
      </c>
      <c r="Y101" s="11">
        <f t="shared" si="11"/>
        <v>110.2134696241569</v>
      </c>
      <c r="Z101" s="11">
        <f t="shared" si="11"/>
        <v>103.70979628041972</v>
      </c>
      <c r="AA101" s="11">
        <f t="shared" si="11"/>
        <v>99.694284157439057</v>
      </c>
      <c r="AB101" s="11">
        <f t="shared" si="11"/>
        <v>104.46650200574257</v>
      </c>
      <c r="AC101" s="11">
        <f t="shared" si="11"/>
        <v>102.72264672029803</v>
      </c>
    </row>
    <row r="102" spans="2:29" x14ac:dyDescent="0.25">
      <c r="B102" s="10" t="s">
        <v>71</v>
      </c>
      <c r="C102" s="11">
        <f t="shared" si="12"/>
        <v>92.306371890809942</v>
      </c>
      <c r="D102" s="11">
        <f t="shared" si="12"/>
        <v>90.381987245163856</v>
      </c>
      <c r="E102" s="11">
        <f t="shared" si="11"/>
        <v>94.051279093569619</v>
      </c>
      <c r="F102" s="11">
        <f t="shared" si="11"/>
        <v>104.42469052064713</v>
      </c>
      <c r="G102" s="11">
        <f t="shared" si="11"/>
        <v>86.613878025581712</v>
      </c>
      <c r="H102" s="11">
        <f t="shared" si="11"/>
        <v>83.249343194688052</v>
      </c>
      <c r="I102" s="11">
        <f t="shared" si="11"/>
        <v>92.541399728915039</v>
      </c>
      <c r="J102" s="11">
        <f t="shared" si="11"/>
        <v>94.758565107559917</v>
      </c>
      <c r="K102" s="11">
        <f t="shared" si="11"/>
        <v>99.111869803408197</v>
      </c>
      <c r="L102" s="11">
        <f t="shared" si="11"/>
        <v>65.596270000536535</v>
      </c>
      <c r="M102" s="11">
        <f t="shared" si="11"/>
        <v>64.421583199530872</v>
      </c>
      <c r="N102" s="11">
        <f t="shared" si="11"/>
        <v>123.17933712356219</v>
      </c>
      <c r="O102" s="11">
        <f t="shared" si="11"/>
        <v>84.902982330822184</v>
      </c>
      <c r="P102" s="11">
        <f t="shared" si="11"/>
        <v>64.032075926633397</v>
      </c>
      <c r="Q102" s="11">
        <f t="shared" si="11"/>
        <v>98.692994904832659</v>
      </c>
      <c r="R102" s="11">
        <f t="shared" si="11"/>
        <v>132.1938992326009</v>
      </c>
      <c r="S102" s="11">
        <f t="shared" si="11"/>
        <v>86.729893470269289</v>
      </c>
      <c r="T102" s="11">
        <f t="shared" si="11"/>
        <v>95.8420654349746</v>
      </c>
      <c r="U102" s="11">
        <f t="shared" si="11"/>
        <v>69.864506848528265</v>
      </c>
      <c r="V102" s="11">
        <f t="shared" si="11"/>
        <v>83.763351409951497</v>
      </c>
      <c r="W102" s="11">
        <f t="shared" si="11"/>
        <v>92.167430379306651</v>
      </c>
      <c r="X102" s="11">
        <f t="shared" si="11"/>
        <v>108.47254026363562</v>
      </c>
      <c r="Y102" s="11">
        <f t="shared" si="11"/>
        <v>104.60215106240966</v>
      </c>
      <c r="Z102" s="11">
        <f t="shared" si="11"/>
        <v>92.98905965651818</v>
      </c>
      <c r="AA102" s="11">
        <f t="shared" si="11"/>
        <v>84.401965613036538</v>
      </c>
      <c r="AB102" s="11">
        <f t="shared" si="11"/>
        <v>89.727627466474701</v>
      </c>
      <c r="AC102" s="11">
        <f t="shared" si="11"/>
        <v>99.367267425950033</v>
      </c>
    </row>
    <row r="103" spans="2:29" x14ac:dyDescent="0.25">
      <c r="B103" s="10" t="s">
        <v>72</v>
      </c>
      <c r="C103" s="11">
        <f t="shared" si="12"/>
        <v>89.4120202196588</v>
      </c>
      <c r="D103" s="11">
        <f t="shared" si="12"/>
        <v>89.573697167763314</v>
      </c>
      <c r="E103" s="11">
        <f t="shared" si="11"/>
        <v>89.265422047663421</v>
      </c>
      <c r="F103" s="11">
        <f t="shared" si="11"/>
        <v>118.77285407814287</v>
      </c>
      <c r="G103" s="11">
        <f t="shared" si="11"/>
        <v>75.027829210082615</v>
      </c>
      <c r="H103" s="11">
        <f t="shared" si="11"/>
        <v>69.138006175058791</v>
      </c>
      <c r="I103" s="11">
        <f t="shared" si="11"/>
        <v>85.352523634357198</v>
      </c>
      <c r="J103" s="11">
        <f t="shared" si="11"/>
        <v>108.26193507754004</v>
      </c>
      <c r="K103" s="11">
        <f t="shared" si="11"/>
        <v>107.79703871247702</v>
      </c>
      <c r="L103" s="11">
        <f t="shared" si="11"/>
        <v>54.19702950653766</v>
      </c>
      <c r="M103" s="11">
        <f t="shared" si="11"/>
        <v>49.645703743922816</v>
      </c>
      <c r="N103" s="11">
        <f t="shared" si="11"/>
        <v>139.95173470481737</v>
      </c>
      <c r="O103" s="11">
        <f t="shared" si="11"/>
        <v>70.822653811272886</v>
      </c>
      <c r="P103" s="11">
        <f t="shared" si="11"/>
        <v>51.866221249126475</v>
      </c>
      <c r="Q103" s="11">
        <f t="shared" si="11"/>
        <v>92.98025626372835</v>
      </c>
      <c r="R103" s="11">
        <f t="shared" si="11"/>
        <v>149.85909139219774</v>
      </c>
      <c r="S103" s="11">
        <f t="shared" si="11"/>
        <v>79.664523738792752</v>
      </c>
      <c r="T103" s="11">
        <f t="shared" si="11"/>
        <v>95.592293463830217</v>
      </c>
      <c r="U103" s="11">
        <f t="shared" si="11"/>
        <v>68.590094128526616</v>
      </c>
      <c r="V103" s="11">
        <f t="shared" si="11"/>
        <v>78.106317066850906</v>
      </c>
      <c r="W103" s="11">
        <f t="shared" si="11"/>
        <v>86.678076433793677</v>
      </c>
      <c r="X103" s="11">
        <f t="shared" si="11"/>
        <v>108.07262961005422</v>
      </c>
      <c r="Y103" s="11">
        <f t="shared" si="11"/>
        <v>111.36192032343774</v>
      </c>
      <c r="Z103" s="11">
        <f t="shared" si="11"/>
        <v>86.77654184205818</v>
      </c>
      <c r="AA103" s="11">
        <f t="shared" si="11"/>
        <v>78.514037611614867</v>
      </c>
      <c r="AB103" s="11">
        <f t="shared" si="11"/>
        <v>89.231558554809382</v>
      </c>
      <c r="AC103" s="11">
        <f t="shared" si="11"/>
        <v>94.210402456904049</v>
      </c>
    </row>
    <row r="104" spans="2:29" x14ac:dyDescent="0.25">
      <c r="B104" s="10" t="s">
        <v>73</v>
      </c>
      <c r="C104" s="11">
        <f t="shared" si="12"/>
        <v>81.646496057860958</v>
      </c>
      <c r="D104" s="11">
        <f t="shared" si="12"/>
        <v>81.811413760970851</v>
      </c>
      <c r="E104" s="11">
        <f t="shared" si="11"/>
        <v>81.496959379385885</v>
      </c>
      <c r="F104" s="11">
        <f t="shared" si="11"/>
        <v>89.838764284023426</v>
      </c>
      <c r="G104" s="11">
        <f t="shared" si="11"/>
        <v>74.600665345066858</v>
      </c>
      <c r="H104" s="11">
        <f t="shared" si="11"/>
        <v>84.540469850917049</v>
      </c>
      <c r="I104" s="11">
        <f t="shared" si="11"/>
        <v>82.137386353942702</v>
      </c>
      <c r="J104" s="11">
        <f t="shared" si="11"/>
        <v>67.166388436577051</v>
      </c>
      <c r="K104" s="11">
        <f t="shared" si="11"/>
        <v>99.958069049552321</v>
      </c>
      <c r="L104" s="11">
        <f t="shared" si="11"/>
        <v>61.377832227231544</v>
      </c>
      <c r="M104" s="11">
        <f t="shared" si="11"/>
        <v>55.54689962556634</v>
      </c>
      <c r="N104" s="11">
        <f t="shared" si="11"/>
        <v>108.82305413633809</v>
      </c>
      <c r="O104" s="11">
        <f t="shared" si="11"/>
        <v>76.838297169930641</v>
      </c>
      <c r="P104" s="11">
        <f t="shared" si="11"/>
        <v>47.64740653846988</v>
      </c>
      <c r="Q104" s="11">
        <f t="shared" si="11"/>
        <v>86.606545460995775</v>
      </c>
      <c r="R104" s="11">
        <f t="shared" si="11"/>
        <v>135.74571828938764</v>
      </c>
      <c r="S104" s="11">
        <f t="shared" si="11"/>
        <v>68.131459773596546</v>
      </c>
      <c r="T104" s="11">
        <f t="shared" si="11"/>
        <v>90.215528865988304</v>
      </c>
      <c r="U104" s="11">
        <f t="shared" si="11"/>
        <v>39.82128511997044</v>
      </c>
      <c r="V104" s="11">
        <f t="shared" si="11"/>
        <v>86.797589168775829</v>
      </c>
      <c r="W104" s="11">
        <f t="shared" si="11"/>
        <v>72.736930710992951</v>
      </c>
      <c r="X104" s="11">
        <f t="shared" si="11"/>
        <v>108.22562641657258</v>
      </c>
      <c r="Y104" s="11">
        <f t="shared" si="11"/>
        <v>88.990059880632359</v>
      </c>
      <c r="Z104" s="11">
        <f t="shared" si="11"/>
        <v>82.335411866170986</v>
      </c>
      <c r="AA104" s="11">
        <f t="shared" si="11"/>
        <v>76.640717271235317</v>
      </c>
      <c r="AB104" s="11">
        <f t="shared" si="11"/>
        <v>72.956710207514135</v>
      </c>
      <c r="AC104" s="11">
        <f t="shared" si="11"/>
        <v>99.264725065058627</v>
      </c>
    </row>
    <row r="105" spans="2:29" x14ac:dyDescent="0.25">
      <c r="B105" s="10" t="s">
        <v>74</v>
      </c>
      <c r="C105" s="11">
        <f t="shared" si="12"/>
        <v>93.697971505072445</v>
      </c>
      <c r="D105" s="11">
        <f t="shared" si="12"/>
        <v>81.129523822121413</v>
      </c>
      <c r="E105" s="11">
        <f t="shared" si="11"/>
        <v>105.09422481602468</v>
      </c>
      <c r="F105" s="11">
        <f t="shared" si="11"/>
        <v>110.19724105748843</v>
      </c>
      <c r="G105" s="11">
        <f t="shared" si="11"/>
        <v>84.772055290684435</v>
      </c>
      <c r="H105" s="11">
        <f t="shared" si="11"/>
        <v>84.681457003651445</v>
      </c>
      <c r="I105" s="11">
        <f t="shared" si="11"/>
        <v>92.308038881321053</v>
      </c>
      <c r="J105" s="11">
        <f t="shared" si="11"/>
        <v>99.988339504775567</v>
      </c>
      <c r="K105" s="11">
        <f t="shared" si="11"/>
        <v>101.18761990474465</v>
      </c>
      <c r="L105" s="11">
        <f t="shared" si="11"/>
        <v>78.927776860418945</v>
      </c>
      <c r="M105" s="11">
        <f t="shared" si="11"/>
        <v>68.296079661001485</v>
      </c>
      <c r="N105" s="11">
        <f t="shared" si="11"/>
        <v>128.36976643508174</v>
      </c>
      <c r="O105" s="11">
        <f t="shared" si="11"/>
        <v>78.878172119871877</v>
      </c>
      <c r="P105" s="11">
        <f t="shared" si="11"/>
        <v>60.40726245694875</v>
      </c>
      <c r="Q105" s="11">
        <f t="shared" si="11"/>
        <v>86.776391412879178</v>
      </c>
      <c r="R105" s="11">
        <f t="shared" si="11"/>
        <v>155.91911006129902</v>
      </c>
      <c r="S105" s="11">
        <f t="shared" si="11"/>
        <v>78.896814606317349</v>
      </c>
      <c r="T105" s="11">
        <f t="shared" si="11"/>
        <v>103.08245234522624</v>
      </c>
      <c r="U105" s="11">
        <f t="shared" si="11"/>
        <v>74.063688091459156</v>
      </c>
      <c r="V105" s="11">
        <f t="shared" si="11"/>
        <v>75.100469796984186</v>
      </c>
      <c r="W105" s="11">
        <f t="shared" si="11"/>
        <v>85.608190116545515</v>
      </c>
      <c r="X105" s="11">
        <f t="shared" si="11"/>
        <v>119.42361569270111</v>
      </c>
      <c r="Y105" s="11">
        <f t="shared" si="11"/>
        <v>95.136774722998368</v>
      </c>
      <c r="Z105" s="11">
        <f t="shared" si="11"/>
        <v>100.6280567768157</v>
      </c>
      <c r="AA105" s="11">
        <f t="shared" si="11"/>
        <v>87.167431440383581</v>
      </c>
      <c r="AB105" s="11">
        <f t="shared" si="11"/>
        <v>92.067735030266931</v>
      </c>
      <c r="AC105" s="11">
        <f t="shared" si="11"/>
        <v>93.283175590186033</v>
      </c>
    </row>
    <row r="106" spans="2:29" x14ac:dyDescent="0.25">
      <c r="B106" s="10" t="s">
        <v>75</v>
      </c>
      <c r="C106" s="11">
        <f t="shared" si="12"/>
        <v>99.766218901818249</v>
      </c>
      <c r="D106" s="11">
        <f t="shared" si="12"/>
        <v>90.76446730930023</v>
      </c>
      <c r="E106" s="11">
        <f t="shared" si="11"/>
        <v>107.92842349369955</v>
      </c>
      <c r="F106" s="11">
        <f t="shared" si="11"/>
        <v>108.85039851825822</v>
      </c>
      <c r="G106" s="11">
        <f t="shared" si="11"/>
        <v>93.444653320768623</v>
      </c>
      <c r="H106" s="11">
        <f t="shared" si="11"/>
        <v>98.769820139204427</v>
      </c>
      <c r="I106" s="11">
        <f t="shared" si="11"/>
        <v>99.661033614322577</v>
      </c>
      <c r="J106" s="11">
        <f t="shared" si="11"/>
        <v>95.551435862891026</v>
      </c>
      <c r="K106" s="11">
        <f t="shared" si="11"/>
        <v>114.12498388668465</v>
      </c>
      <c r="L106" s="11">
        <f t="shared" si="11"/>
        <v>73.927316032553065</v>
      </c>
      <c r="M106" s="11">
        <f t="shared" si="11"/>
        <v>86.954480342583665</v>
      </c>
      <c r="N106" s="11">
        <f t="shared" si="11"/>
        <v>122.9935152905195</v>
      </c>
      <c r="O106" s="11">
        <f t="shared" si="11"/>
        <v>85.212132437577949</v>
      </c>
      <c r="P106" s="11">
        <f t="shared" si="11"/>
        <v>74.396293699893931</v>
      </c>
      <c r="Q106" s="11">
        <f t="shared" si="11"/>
        <v>116.40624273213635</v>
      </c>
      <c r="R106" s="11">
        <f t="shared" si="11"/>
        <v>123.1475659824407</v>
      </c>
      <c r="S106" s="11">
        <f t="shared" si="11"/>
        <v>91.593696826600535</v>
      </c>
      <c r="T106" s="11">
        <f t="shared" si="11"/>
        <v>104.94790012817316</v>
      </c>
      <c r="U106" s="11">
        <f t="shared" si="11"/>
        <v>94.300849407937122</v>
      </c>
      <c r="V106" s="11">
        <f t="shared" si="11"/>
        <v>90.793445897878229</v>
      </c>
      <c r="W106" s="11">
        <f t="shared" si="11"/>
        <v>82.972750764963692</v>
      </c>
      <c r="X106" s="11">
        <f t="shared" si="11"/>
        <v>120.03625134636245</v>
      </c>
      <c r="Y106" s="11">
        <f t="shared" si="11"/>
        <v>92.747566157157706</v>
      </c>
      <c r="Z106" s="11">
        <f t="shared" si="11"/>
        <v>107.5455525468937</v>
      </c>
      <c r="AA106" s="11">
        <f t="shared" si="11"/>
        <v>97.53306495336119</v>
      </c>
      <c r="AB106" s="11">
        <f t="shared" si="11"/>
        <v>94.685260323218529</v>
      </c>
      <c r="AC106" s="11">
        <f t="shared" si="11"/>
        <v>115.65985388118278</v>
      </c>
    </row>
    <row r="107" spans="2:29" x14ac:dyDescent="0.25">
      <c r="B107" s="10" t="s">
        <v>76</v>
      </c>
      <c r="C107" s="11">
        <f t="shared" si="12"/>
        <v>99.742320781074469</v>
      </c>
      <c r="D107" s="11">
        <f t="shared" si="12"/>
        <v>109.51444962979957</v>
      </c>
      <c r="E107" s="11">
        <f t="shared" si="11"/>
        <v>90.881588051255122</v>
      </c>
      <c r="F107" s="11">
        <f t="shared" si="11"/>
        <v>129.09351369043398</v>
      </c>
      <c r="G107" s="11">
        <f t="shared" si="11"/>
        <v>84.536681770178816</v>
      </c>
      <c r="H107" s="11">
        <f t="shared" si="11"/>
        <v>81.804660198828955</v>
      </c>
      <c r="I107" s="11">
        <f t="shared" si="11"/>
        <v>97.773244715001326</v>
      </c>
      <c r="J107" s="11">
        <f t="shared" si="11"/>
        <v>83.248250603537215</v>
      </c>
      <c r="K107" s="11">
        <f t="shared" si="11"/>
        <v>131.20053608582805</v>
      </c>
      <c r="L107" s="11">
        <f t="shared" si="11"/>
        <v>84.563647820226123</v>
      </c>
      <c r="M107" s="11">
        <f t="shared" si="11"/>
        <v>66.322940123960819</v>
      </c>
      <c r="N107" s="11">
        <f t="shared" si="11"/>
        <v>143.72171950068704</v>
      </c>
      <c r="O107" s="11">
        <f t="shared" si="11"/>
        <v>82.262381083043692</v>
      </c>
      <c r="P107" s="11">
        <f t="shared" si="11"/>
        <v>68.691693738681082</v>
      </c>
      <c r="Q107" s="11">
        <f t="shared" si="11"/>
        <v>109.27323338088392</v>
      </c>
      <c r="R107" s="11">
        <f t="shared" si="11"/>
        <v>141.09154022234847</v>
      </c>
      <c r="S107" s="11">
        <f t="shared" si="11"/>
        <v>84.473894371205063</v>
      </c>
      <c r="T107" s="11">
        <f t="shared" si="11"/>
        <v>109.42306777151897</v>
      </c>
      <c r="U107" s="11">
        <f t="shared" si="11"/>
        <v>78.070878398377261</v>
      </c>
      <c r="V107" s="11">
        <f t="shared" si="11"/>
        <v>85.125993705629824</v>
      </c>
      <c r="W107" s="11">
        <f t="shared" si="11"/>
        <v>100.94625932606259</v>
      </c>
      <c r="X107" s="11">
        <f t="shared" si="11"/>
        <v>117.41388431559562</v>
      </c>
      <c r="Y107" s="11">
        <f t="shared" si="11"/>
        <v>138.77512942303983</v>
      </c>
      <c r="Z107" s="11">
        <f t="shared" si="11"/>
        <v>94.914075737741399</v>
      </c>
      <c r="AA107" s="11">
        <f t="shared" si="11"/>
        <v>80.633526262751815</v>
      </c>
      <c r="AB107" s="11">
        <f t="shared" si="11"/>
        <v>91.641890832806894</v>
      </c>
      <c r="AC107" s="11">
        <f t="shared" si="11"/>
        <v>120.2512560224873</v>
      </c>
    </row>
    <row r="108" spans="2:29" x14ac:dyDescent="0.25">
      <c r="B108" s="10" t="s">
        <v>77</v>
      </c>
      <c r="C108" s="11">
        <f t="shared" si="12"/>
        <v>88.063087639961793</v>
      </c>
      <c r="D108" s="11">
        <f t="shared" si="12"/>
        <v>95.197467745584774</v>
      </c>
      <c r="E108" s="11">
        <f t="shared" si="11"/>
        <v>81.59409441571583</v>
      </c>
      <c r="F108" s="11">
        <f t="shared" si="11"/>
        <v>110.89737652319668</v>
      </c>
      <c r="G108" s="11">
        <f t="shared" si="11"/>
        <v>76.477335116740136</v>
      </c>
      <c r="H108" s="11">
        <f t="shared" si="11"/>
        <v>73.420823572633978</v>
      </c>
      <c r="I108" s="11">
        <f t="shared" si="11"/>
        <v>84.424884120438932</v>
      </c>
      <c r="J108" s="11">
        <f t="shared" si="11"/>
        <v>99.075660148428923</v>
      </c>
      <c r="K108" s="11">
        <f t="shared" si="11"/>
        <v>105.90275524204867</v>
      </c>
      <c r="L108" s="11">
        <f t="shared" si="11"/>
        <v>66.813715572609652</v>
      </c>
      <c r="M108" s="11">
        <f t="shared" si="11"/>
        <v>47.20845595408489</v>
      </c>
      <c r="N108" s="11">
        <f t="shared" si="11"/>
        <v>136.51037052642516</v>
      </c>
      <c r="O108" s="11">
        <f t="shared" si="11"/>
        <v>73.251533601122091</v>
      </c>
      <c r="P108" s="11">
        <f t="shared" si="11"/>
        <v>51.139632709933878</v>
      </c>
      <c r="Q108" s="11">
        <f t="shared" si="11"/>
        <v>88.363255712844875</v>
      </c>
      <c r="R108" s="11">
        <f t="shared" si="11"/>
        <v>149.87869268005986</v>
      </c>
      <c r="S108" s="11">
        <f t="shared" si="11"/>
        <v>75.913409611596947</v>
      </c>
      <c r="T108" s="11">
        <f t="shared" si="11"/>
        <v>95.766432821095876</v>
      </c>
      <c r="U108" s="11">
        <f t="shared" si="11"/>
        <v>62.059137701310917</v>
      </c>
      <c r="V108" s="11">
        <f t="shared" si="11"/>
        <v>74.714780767945655</v>
      </c>
      <c r="W108" s="11">
        <f t="shared" si="11"/>
        <v>80.12028086291518</v>
      </c>
      <c r="X108" s="11">
        <f t="shared" si="11"/>
        <v>114.50011643482728</v>
      </c>
      <c r="Y108" s="11">
        <f t="shared" si="11"/>
        <v>111.54179288627905</v>
      </c>
      <c r="Z108" s="11">
        <f t="shared" si="11"/>
        <v>86.580572480545271</v>
      </c>
      <c r="AA108" s="11">
        <f t="shared" si="11"/>
        <v>75.39817001040899</v>
      </c>
      <c r="AB108" s="11">
        <f t="shared" si="11"/>
        <v>79.472531967509738</v>
      </c>
      <c r="AC108" s="11">
        <f t="shared" si="11"/>
        <v>106.24390717013495</v>
      </c>
    </row>
    <row r="109" spans="2:29" x14ac:dyDescent="0.25">
      <c r="B109" s="10" t="s">
        <v>78</v>
      </c>
      <c r="C109" s="11">
        <f t="shared" si="12"/>
        <v>88.533156432491424</v>
      </c>
      <c r="D109" s="11">
        <f t="shared" si="12"/>
        <v>80.560634383426049</v>
      </c>
      <c r="E109" s="11">
        <f t="shared" si="11"/>
        <v>95.762122418605458</v>
      </c>
      <c r="F109" s="11">
        <f t="shared" si="11"/>
        <v>80.891185611544103</v>
      </c>
      <c r="G109" s="11">
        <f t="shared" si="11"/>
        <v>88.894636038193667</v>
      </c>
      <c r="H109" s="11">
        <f t="shared" si="11"/>
        <v>103.34797590655675</v>
      </c>
      <c r="I109" s="11">
        <f t="shared" si="11"/>
        <v>86.044572007382428</v>
      </c>
      <c r="J109" s="11">
        <f t="shared" si="11"/>
        <v>105.84506071339557</v>
      </c>
      <c r="K109" s="11">
        <f t="shared" si="11"/>
        <v>87.880441372666596</v>
      </c>
      <c r="L109" s="11">
        <f t="shared" si="11"/>
        <v>84.312378965975853</v>
      </c>
      <c r="M109" s="11">
        <f t="shared" si="11"/>
        <v>78.732752313225916</v>
      </c>
      <c r="N109" s="11">
        <f t="shared" si="11"/>
        <v>98.869463032939592</v>
      </c>
      <c r="O109" s="11">
        <f t="shared" si="11"/>
        <v>86.565489489797756</v>
      </c>
      <c r="P109" s="11">
        <f t="shared" si="11"/>
        <v>75.916518927678482</v>
      </c>
      <c r="Q109" s="11">
        <f t="shared" si="11"/>
        <v>90.351897467973345</v>
      </c>
      <c r="R109" s="11">
        <f t="shared" si="11"/>
        <v>108.8087023343278</v>
      </c>
      <c r="S109" s="11">
        <f t="shared" si="11"/>
        <v>90.418455807902603</v>
      </c>
      <c r="T109" s="11">
        <f t="shared" si="11"/>
        <v>87.337806907618187</v>
      </c>
      <c r="U109" s="11">
        <f t="shared" si="11"/>
        <v>79.518292151556679</v>
      </c>
      <c r="V109" s="11">
        <f t="shared" si="11"/>
        <v>94.051413601342048</v>
      </c>
      <c r="W109" s="11">
        <f t="shared" si="11"/>
        <v>82.630892995507693</v>
      </c>
      <c r="X109" s="11">
        <f t="shared" si="11"/>
        <v>95.201897009532388</v>
      </c>
      <c r="Y109" s="11">
        <f t="shared" si="11"/>
        <v>83.799353641114806</v>
      </c>
      <c r="Z109" s="11">
        <f t="shared" si="11"/>
        <v>89.34277182736534</v>
      </c>
      <c r="AA109" s="11">
        <f t="shared" si="11"/>
        <v>90.563077779131419</v>
      </c>
      <c r="AB109" s="11">
        <f t="shared" si="11"/>
        <v>87.140521545350225</v>
      </c>
      <c r="AC109" s="11">
        <f t="shared" si="11"/>
        <v>88.568004950116887</v>
      </c>
    </row>
    <row r="112" spans="2:29" x14ac:dyDescent="0.25">
      <c r="B112" s="10" t="s">
        <v>81</v>
      </c>
      <c r="C112" s="11">
        <f>SUM(C100:C109)/10</f>
        <v>90.210176481535981</v>
      </c>
      <c r="D112" s="11">
        <f t="shared" ref="D112:AC112" si="13">SUM(D100:D109)/10</f>
        <v>88.582233172815421</v>
      </c>
      <c r="E112" s="11">
        <f t="shared" si="13"/>
        <v>91.686289903817539</v>
      </c>
      <c r="F112" s="11">
        <f t="shared" si="13"/>
        <v>109.78495471235598</v>
      </c>
      <c r="G112" s="11">
        <f t="shared" si="13"/>
        <v>79.729416903412044</v>
      </c>
      <c r="H112" s="11">
        <f t="shared" si="13"/>
        <v>79.205673109603893</v>
      </c>
      <c r="I112" s="11">
        <f t="shared" si="13"/>
        <v>87.576412759124395</v>
      </c>
      <c r="J112" s="11">
        <f t="shared" si="13"/>
        <v>95.53631072610338</v>
      </c>
      <c r="K112" s="11">
        <f t="shared" si="13"/>
        <v>106.7227380016421</v>
      </c>
      <c r="L112" s="11">
        <f t="shared" si="13"/>
        <v>71.726247795791693</v>
      </c>
      <c r="M112" s="11">
        <f t="shared" si="13"/>
        <v>61.85093996486404</v>
      </c>
      <c r="N112" s="11">
        <f t="shared" si="13"/>
        <v>124.50441922459592</v>
      </c>
      <c r="O112" s="11">
        <f t="shared" si="13"/>
        <v>79.109103933434511</v>
      </c>
      <c r="P112" s="11">
        <f t="shared" si="13"/>
        <v>59.071629224199135</v>
      </c>
      <c r="Q112" s="11">
        <f t="shared" si="13"/>
        <v>94.673556358433089</v>
      </c>
      <c r="R112" s="11">
        <f t="shared" si="13"/>
        <v>137.10739231072051</v>
      </c>
      <c r="S112" s="11">
        <f t="shared" si="13"/>
        <v>81.691245546593038</v>
      </c>
      <c r="T112" s="11">
        <f t="shared" si="13"/>
        <v>95.611493735614332</v>
      </c>
      <c r="U112" s="11">
        <f t="shared" si="13"/>
        <v>67.862040108864832</v>
      </c>
      <c r="V112" s="11">
        <f t="shared" si="13"/>
        <v>79.482146717855613</v>
      </c>
      <c r="W112" s="11">
        <f t="shared" si="13"/>
        <v>82.742280302170002</v>
      </c>
      <c r="X112" s="11">
        <f t="shared" si="13"/>
        <v>113.06581339405757</v>
      </c>
      <c r="Y112" s="11">
        <f t="shared" si="13"/>
        <v>103.29099533746837</v>
      </c>
      <c r="Z112" s="11">
        <f t="shared" si="13"/>
        <v>90.395945759270433</v>
      </c>
      <c r="AA112" s="11">
        <f t="shared" si="13"/>
        <v>82.275915097519572</v>
      </c>
      <c r="AB112" s="11">
        <f t="shared" si="13"/>
        <v>86.643336815317554</v>
      </c>
      <c r="AC112" s="11">
        <f t="shared" si="13"/>
        <v>98.699164273942628</v>
      </c>
    </row>
  </sheetData>
  <mergeCells count="100">
    <mergeCell ref="S68:T68"/>
    <mergeCell ref="U68:X68"/>
    <mergeCell ref="Y68:AA68"/>
    <mergeCell ref="AB68:AC68"/>
    <mergeCell ref="A70:A72"/>
    <mergeCell ref="D68:E68"/>
    <mergeCell ref="F68:H68"/>
    <mergeCell ref="I68:L68"/>
    <mergeCell ref="M68:O68"/>
    <mergeCell ref="P68:R68"/>
    <mergeCell ref="S61:T61"/>
    <mergeCell ref="U61:X61"/>
    <mergeCell ref="Y61:AA61"/>
    <mergeCell ref="AB61:AC61"/>
    <mergeCell ref="A63:A66"/>
    <mergeCell ref="D61:E61"/>
    <mergeCell ref="F61:H61"/>
    <mergeCell ref="I61:L61"/>
    <mergeCell ref="M61:O61"/>
    <mergeCell ref="P61:R61"/>
    <mergeCell ref="S55:T55"/>
    <mergeCell ref="U55:X55"/>
    <mergeCell ref="Y55:AA55"/>
    <mergeCell ref="AB55:AC55"/>
    <mergeCell ref="A57:A59"/>
    <mergeCell ref="D55:E55"/>
    <mergeCell ref="F55:H55"/>
    <mergeCell ref="I55:L55"/>
    <mergeCell ref="M55:O55"/>
    <mergeCell ref="P55:R55"/>
    <mergeCell ref="S49:T49"/>
    <mergeCell ref="U49:X49"/>
    <mergeCell ref="Y49:AA49"/>
    <mergeCell ref="AB49:AC49"/>
    <mergeCell ref="A51:A53"/>
    <mergeCell ref="D49:E49"/>
    <mergeCell ref="F49:H49"/>
    <mergeCell ref="I49:L49"/>
    <mergeCell ref="M49:O49"/>
    <mergeCell ref="P49:R49"/>
    <mergeCell ref="S43:T43"/>
    <mergeCell ref="U43:X43"/>
    <mergeCell ref="Y43:AA43"/>
    <mergeCell ref="AB43:AC43"/>
    <mergeCell ref="A45:A47"/>
    <mergeCell ref="D43:E43"/>
    <mergeCell ref="F43:H43"/>
    <mergeCell ref="I43:L43"/>
    <mergeCell ref="M43:O43"/>
    <mergeCell ref="P43:R43"/>
    <mergeCell ref="S34:T34"/>
    <mergeCell ref="U34:X34"/>
    <mergeCell ref="Y34:AA34"/>
    <mergeCell ref="AB34:AC34"/>
    <mergeCell ref="A36:A41"/>
    <mergeCell ref="D34:E34"/>
    <mergeCell ref="F34:H34"/>
    <mergeCell ref="I34:L34"/>
    <mergeCell ref="M34:O34"/>
    <mergeCell ref="P34:R34"/>
    <mergeCell ref="S26:T26"/>
    <mergeCell ref="U26:X26"/>
    <mergeCell ref="Y26:AA26"/>
    <mergeCell ref="AB26:AC26"/>
    <mergeCell ref="A28:A32"/>
    <mergeCell ref="D26:E26"/>
    <mergeCell ref="F26:H26"/>
    <mergeCell ref="I26:L26"/>
    <mergeCell ref="M26:O26"/>
    <mergeCell ref="P26:R26"/>
    <mergeCell ref="S18:T18"/>
    <mergeCell ref="U18:X18"/>
    <mergeCell ref="Y18:AA18"/>
    <mergeCell ref="AB18:AC18"/>
    <mergeCell ref="A20:A24"/>
    <mergeCell ref="D18:E18"/>
    <mergeCell ref="F18:H18"/>
    <mergeCell ref="I18:L18"/>
    <mergeCell ref="M18:O18"/>
    <mergeCell ref="P18:R18"/>
    <mergeCell ref="S12:T12"/>
    <mergeCell ref="U12:X12"/>
    <mergeCell ref="Y12:AA12"/>
    <mergeCell ref="AB12:AC12"/>
    <mergeCell ref="A14:A16"/>
    <mergeCell ref="D12:E12"/>
    <mergeCell ref="F12:H12"/>
    <mergeCell ref="I12:L12"/>
    <mergeCell ref="M12:O12"/>
    <mergeCell ref="P12:R12"/>
    <mergeCell ref="S5:T5"/>
    <mergeCell ref="U5:X5"/>
    <mergeCell ref="Y5:AA5"/>
    <mergeCell ref="AB5:AC5"/>
    <mergeCell ref="A7:A10"/>
    <mergeCell ref="D5:E5"/>
    <mergeCell ref="F5:H5"/>
    <mergeCell ref="I5:L5"/>
    <mergeCell ref="M5:O5"/>
    <mergeCell ref="P5:R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Owner</cp:lastModifiedBy>
  <dcterms:created xsi:type="dcterms:W3CDTF">2011-08-01T14:22:18Z</dcterms:created>
  <dcterms:modified xsi:type="dcterms:W3CDTF">2023-03-11T16:28:29Z</dcterms:modified>
</cp:coreProperties>
</file>